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vlimburg-my.sharepoint.com/personal/rjp_corstiaensen_prvlimburg_nl/Documents/Documenten/ANLb 2026/28 mei 2026/"/>
    </mc:Choice>
  </mc:AlternateContent>
  <xr:revisionPtr revIDLastSave="0" documentId="8_{E64580EA-7FB0-4CEE-8BAE-EF739BCF0CE2}" xr6:coauthVersionLast="36" xr6:coauthVersionMax="36" xr10:uidLastSave="{00000000-0000-0000-0000-000000000000}"/>
  <bookViews>
    <workbookView xWindow="0" yWindow="0" windowWidth="51600" windowHeight="16880" xr2:uid="{ACF0CE6B-C1E2-4B59-AA71-F253092EE8D8}"/>
  </bookViews>
  <sheets>
    <sheet name="Tabblad_1_Gebiedsaanvraag2027" sheetId="1" r:id="rId1"/>
    <sheet name="Tabblad_2_OpenGrasland" sheetId="2" r:id="rId2"/>
    <sheet name="Tabblad_3_OpenAkkerland" sheetId="8" r:id="rId3"/>
    <sheet name="Tabblad_4_Dooradering" sheetId="9" r:id="rId4"/>
    <sheet name="Tabblad_5_Waterbeheergebieden" sheetId="10" r:id="rId5"/>
    <sheet name="Tabblad_6_Klimaatbeheergebieden" sheetId="11" r:id="rId6"/>
    <sheet name="Tabblad_7_Toelichting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1" l="1"/>
  <c r="C21" i="11"/>
  <c r="D63" i="10"/>
  <c r="D61" i="10"/>
  <c r="F55" i="10"/>
  <c r="C21" i="10"/>
  <c r="D54" i="9"/>
  <c r="D52" i="9"/>
  <c r="F46" i="9"/>
  <c r="F40" i="9"/>
  <c r="C23" i="9"/>
  <c r="C21" i="9"/>
  <c r="D54" i="8"/>
  <c r="D52" i="8"/>
  <c r="F47" i="8"/>
  <c r="F46" i="8"/>
  <c r="F45" i="8"/>
  <c r="F40" i="8"/>
  <c r="G35" i="8"/>
  <c r="E35" i="8"/>
  <c r="H29" i="8"/>
  <c r="C23" i="8"/>
  <c r="C21" i="8"/>
  <c r="D54" i="2"/>
  <c r="D52" i="2"/>
  <c r="F46" i="2"/>
  <c r="H29" i="2"/>
  <c r="C21" i="2"/>
  <c r="F50" i="1"/>
  <c r="F48" i="1"/>
  <c r="F47" i="1"/>
  <c r="C34" i="1"/>
  <c r="C35" i="1"/>
  <c r="C36" i="1"/>
  <c r="C37" i="1"/>
  <c r="C38" i="1"/>
  <c r="C25" i="1"/>
  <c r="C20" i="1"/>
  <c r="C16" i="1"/>
  <c r="E7" i="2" l="1"/>
  <c r="F55" i="11"/>
  <c r="H39" i="11"/>
  <c r="H34" i="11"/>
  <c r="H29" i="11"/>
  <c r="F13" i="11"/>
  <c r="E13" i="11"/>
  <c r="D13" i="11"/>
  <c r="C13" i="11"/>
  <c r="E8" i="11"/>
  <c r="D8" i="11"/>
  <c r="E7" i="11"/>
  <c r="D7" i="11"/>
  <c r="G44" i="11"/>
  <c r="F54" i="11" s="1"/>
  <c r="E44" i="11"/>
  <c r="F54" i="10"/>
  <c r="G44" i="10"/>
  <c r="E44" i="10"/>
  <c r="F49" i="10" s="1"/>
  <c r="H39" i="10"/>
  <c r="H34" i="10"/>
  <c r="H29" i="10"/>
  <c r="C22" i="10"/>
  <c r="F13" i="10"/>
  <c r="E13" i="10"/>
  <c r="D13" i="10"/>
  <c r="C13" i="10"/>
  <c r="E8" i="10"/>
  <c r="D8" i="10"/>
  <c r="E7" i="10"/>
  <c r="D7" i="10"/>
  <c r="C22" i="9"/>
  <c r="F13" i="9"/>
  <c r="E13" i="9"/>
  <c r="D13" i="9"/>
  <c r="C13" i="9"/>
  <c r="E8" i="9"/>
  <c r="D8" i="9"/>
  <c r="E7" i="9"/>
  <c r="D7" i="9"/>
  <c r="G35" i="9"/>
  <c r="F45" i="9" s="1"/>
  <c r="E35" i="9"/>
  <c r="H33" i="9"/>
  <c r="H31" i="9"/>
  <c r="H29" i="9"/>
  <c r="C22" i="8"/>
  <c r="C22" i="2"/>
  <c r="F13" i="8"/>
  <c r="E13" i="8"/>
  <c r="D13" i="8"/>
  <c r="C13" i="8"/>
  <c r="E8" i="8"/>
  <c r="D8" i="8"/>
  <c r="E7" i="8"/>
  <c r="D7" i="8"/>
  <c r="F56" i="11" l="1"/>
  <c r="D61" i="11" s="1"/>
  <c r="D63" i="11" s="1"/>
  <c r="C23" i="11"/>
  <c r="D9" i="11"/>
  <c r="F49" i="11"/>
  <c r="F56" i="10"/>
  <c r="C23" i="10"/>
  <c r="D9" i="10"/>
  <c r="F47" i="9"/>
  <c r="D9" i="9"/>
  <c r="H33" i="8"/>
  <c r="H31" i="8"/>
  <c r="D9" i="8"/>
  <c r="C23" i="2"/>
  <c r="F13" i="2"/>
  <c r="E13" i="2"/>
  <c r="D13" i="2"/>
  <c r="C13" i="2"/>
  <c r="E8" i="2"/>
  <c r="D8" i="2"/>
  <c r="D7" i="2"/>
  <c r="F39" i="1"/>
  <c r="D38" i="1"/>
  <c r="D37" i="1"/>
  <c r="D36" i="1"/>
  <c r="D35" i="1"/>
  <c r="D34" i="1"/>
  <c r="F16" i="1"/>
  <c r="F7" i="2" s="1"/>
  <c r="G7" i="2" s="1"/>
  <c r="F12" i="1"/>
  <c r="C7" i="2"/>
  <c r="E35" i="2" l="1"/>
  <c r="G35" i="2"/>
  <c r="F40" i="2" s="1"/>
  <c r="H31" i="2"/>
  <c r="F45" i="2" l="1"/>
  <c r="C27" i="1"/>
  <c r="C8" i="9" s="1"/>
  <c r="H33" i="2" l="1"/>
  <c r="F29" i="1"/>
  <c r="F8" i="11" s="1"/>
  <c r="G8" i="11" s="1"/>
  <c r="C29" i="1"/>
  <c r="C8" i="11" s="1"/>
  <c r="F28" i="1"/>
  <c r="F8" i="10" s="1"/>
  <c r="G8" i="10" s="1"/>
  <c r="C28" i="1"/>
  <c r="C8" i="10" s="1"/>
  <c r="F27" i="1"/>
  <c r="F8" i="9" s="1"/>
  <c r="G8" i="9" s="1"/>
  <c r="F26" i="1"/>
  <c r="F8" i="8" s="1"/>
  <c r="G8" i="8" s="1"/>
  <c r="C26" i="1"/>
  <c r="C8" i="8" s="1"/>
  <c r="F25" i="1"/>
  <c r="F8" i="2" s="1"/>
  <c r="G8" i="2" s="1"/>
  <c r="C8" i="2"/>
  <c r="C9" i="2" s="1"/>
  <c r="F20" i="1"/>
  <c r="F7" i="11" s="1"/>
  <c r="F19" i="1"/>
  <c r="F7" i="10" s="1"/>
  <c r="C19" i="1"/>
  <c r="C7" i="10" s="1"/>
  <c r="C9" i="10" s="1"/>
  <c r="F18" i="1"/>
  <c r="F7" i="9" s="1"/>
  <c r="C18" i="1"/>
  <c r="C7" i="9" s="1"/>
  <c r="C9" i="9" s="1"/>
  <c r="F17" i="1"/>
  <c r="C17" i="1"/>
  <c r="C7" i="8" s="1"/>
  <c r="C9" i="8" l="1"/>
  <c r="G7" i="9"/>
  <c r="G9" i="9" s="1"/>
  <c r="F9" i="9"/>
  <c r="F7" i="8"/>
  <c r="F21" i="1"/>
  <c r="G7" i="10"/>
  <c r="G9" i="10" s="1"/>
  <c r="F9" i="10"/>
  <c r="G7" i="11"/>
  <c r="G9" i="11" s="1"/>
  <c r="F9" i="11"/>
  <c r="G9" i="2"/>
  <c r="F47" i="2"/>
  <c r="D9" i="2"/>
  <c r="F9" i="2"/>
  <c r="F30" i="1"/>
  <c r="G7" i="8" l="1"/>
  <c r="G9" i="8" s="1"/>
  <c r="F9" i="8"/>
  <c r="C7" i="11"/>
  <c r="C9" i="11" s="1"/>
</calcChain>
</file>

<file path=xl/sharedStrings.xml><?xml version="1.0" encoding="utf-8"?>
<sst xmlns="http://schemas.openxmlformats.org/spreadsheetml/2006/main" count="433" uniqueCount="211">
  <si>
    <t>Lopende beschikking 2026</t>
  </si>
  <si>
    <t>Leefgebied</t>
  </si>
  <si>
    <t>Minimum hectares</t>
  </si>
  <si>
    <t>Maximum hectares</t>
  </si>
  <si>
    <t>Gemiddeld bedrag per hectare</t>
  </si>
  <si>
    <t>Jaarbedrag</t>
  </si>
  <si>
    <t>A11 - Open grasland</t>
  </si>
  <si>
    <t>A12 - Open akkerland</t>
  </si>
  <si>
    <t xml:space="preserve">A15 - Dooradering </t>
  </si>
  <si>
    <t>W01 - Waterbeheergebieden</t>
  </si>
  <si>
    <t xml:space="preserve">K01 - Klimaatbeheergebieden </t>
  </si>
  <si>
    <t>Totaal jaarbedrag 2026</t>
  </si>
  <si>
    <t>Uitbreiding 2027: prioritaire gebieden  [budget A]</t>
  </si>
  <si>
    <t>Uitbreiding 2027: extra doelen [budget B]</t>
  </si>
  <si>
    <t>Bedragen 2027 (gemiddeld per hectare en jaarbedrag)</t>
  </si>
  <si>
    <t>Totaal jaarbedrag 2027</t>
  </si>
  <si>
    <t>Jaarbedragen</t>
  </si>
  <si>
    <t>Jaarbedrag 2023</t>
  </si>
  <si>
    <t>Jaarbedrag 2024</t>
  </si>
  <si>
    <t>Jaarbedrag 2025</t>
  </si>
  <si>
    <t>Jaarbedrag 2026</t>
  </si>
  <si>
    <t>Jaarbedrag 2027</t>
  </si>
  <si>
    <t>Totaal bedragen periode 2023-2028</t>
  </si>
  <si>
    <t>In te vullen door het collectief uit lopende beschikking</t>
  </si>
  <si>
    <t>In te vullen door het collectief: uitbreiding prioritaire gebieden</t>
  </si>
  <si>
    <t>In te vullen door het collectief: uitbreiding extra doelen</t>
  </si>
  <si>
    <t>In te vullen door het collectief: gemiddeld bedrag per hectare en jaarbedrag per leefgebied 2027</t>
  </si>
  <si>
    <t>Automatische berekening</t>
  </si>
  <si>
    <t>Aangevraagde uitbreiding 2027</t>
  </si>
  <si>
    <t>Totaal subsidie bedrag uitbreiding per jaar</t>
  </si>
  <si>
    <t xml:space="preserve">Subsidiebedrag uitbreiding per leefgebied 2027 en 2028
</t>
  </si>
  <si>
    <t>A: prioritaire gebieden</t>
  </si>
  <si>
    <t>B: extra doelen</t>
  </si>
  <si>
    <t xml:space="preserve">Lopende beschikking per jaar </t>
  </si>
  <si>
    <t>Jaarbedrag 2023 leefgebied open grasland</t>
  </si>
  <si>
    <t>Jaarbedrag 2024 leefgebied open grasland</t>
  </si>
  <si>
    <t>Jaarbedrag 2025 leefgebied open grasland</t>
  </si>
  <si>
    <t>Jaarbedrag 2026 leefgebied open grasland</t>
  </si>
  <si>
    <t>Jaarbedrag 2027 leefgebied open grasland</t>
  </si>
  <si>
    <t>(inclusief uitbreiding)</t>
  </si>
  <si>
    <t>Jaarbedrag 2028 leefgebied open grasland</t>
  </si>
  <si>
    <t>Totaalbedrag subsidie voor het leefgebied 2023 t/m 2028</t>
  </si>
  <si>
    <t>Beheerfuncties</t>
  </si>
  <si>
    <t>Hectares</t>
  </si>
  <si>
    <t>Gemiddeld hectare-bedrag</t>
  </si>
  <si>
    <t>Subsidiebedrag</t>
  </si>
  <si>
    <t>Optimaliseren fourageer- en broed- en opgroeimogelijkheden</t>
  </si>
  <si>
    <t>lopende beschikking</t>
  </si>
  <si>
    <t xml:space="preserve">Creëren nat biotoop </t>
  </si>
  <si>
    <t>F01.12 - Optimaliseren foerageer-, en broed- en opgroeimogelijkheden (nieuw in prioritaire gebieden)</t>
  </si>
  <si>
    <t>F01.15 - Creëren nat biotoop (nieuw in prioritaire gebieden)</t>
  </si>
  <si>
    <t>F01.12 - Optimaliseren foerageer-, en broed- en opgroeimogelijkheden (nieuw extra budget)</t>
  </si>
  <si>
    <t>F01.15 - Creëren nat biotoop (nieuw extra budget)</t>
  </si>
  <si>
    <t>Controle gemiddeld bedrag</t>
  </si>
  <si>
    <t>Controle gemiddeld bedrag= totaal subsidiebedrag / maximum hectares</t>
  </si>
  <si>
    <t>Gemiddeld bedrag per leefgebied per jaar</t>
  </si>
  <si>
    <t xml:space="preserve">Verschilanalyse tussen jaarbedragen: </t>
  </si>
  <si>
    <t>Totaal jaarbedrag beheerfuncties</t>
  </si>
  <si>
    <t>Verschil</t>
  </si>
  <si>
    <t>Afwijking</t>
  </si>
  <si>
    <t>Maximaal toegestane afwijking</t>
  </si>
  <si>
    <t>is:</t>
  </si>
  <si>
    <t>Resultaat van controle</t>
  </si>
  <si>
    <t>Jaarbedrag 2023 leefgebied open akkerland</t>
  </si>
  <si>
    <t>Jaarbedrag 2024 leefgebied open akkerland</t>
  </si>
  <si>
    <t>Jaarbedrag 2025 leefgebied open akkerland</t>
  </si>
  <si>
    <t>Jaarbedrag 2026 leefgebied open akkerland</t>
  </si>
  <si>
    <t>Jaarbedrag 2027 leefgebied open akkerland</t>
  </si>
  <si>
    <t>Jaarbedrag 2028 leefgebied open akkerland</t>
  </si>
  <si>
    <t>Creëren foerageergebied</t>
  </si>
  <si>
    <t>Optimaliseren voortplantingsmogelijkheden</t>
  </si>
  <si>
    <t>Creëren foerageergebied (uitbreiding in prioritaire gebieden)</t>
  </si>
  <si>
    <t>Optimaliseren voortplantingsmogelijkheden (uitbreiding in prioritaire gebieden)</t>
  </si>
  <si>
    <t>Creëren foerageergebied (uitbreiding extra doelen)</t>
  </si>
  <si>
    <t>Optimaliseren voortplantingsmogelijkheden (uitbreiding extra doelen)</t>
  </si>
  <si>
    <t>Jaarbedrag 2023 leefgebied dooradering</t>
  </si>
  <si>
    <t>Jaarbedrag 2024 leefgebied dooradering</t>
  </si>
  <si>
    <t>Jaarbedrag 2025 leefgebied dooradering</t>
  </si>
  <si>
    <t>Jaarbedrag 2026 leefgebied dooradering</t>
  </si>
  <si>
    <t>Jaarbedrag 2027 leefgebied dooradering</t>
  </si>
  <si>
    <t>Jaarbedrag 2028 leefgebied dooradering</t>
  </si>
  <si>
    <t>Verschralen</t>
  </si>
  <si>
    <t>F01.12 - Optimaliseren foerageer-, en broed- en opgroeimogelijkheden (uitbreiding prioritaire gebieden)</t>
  </si>
  <si>
    <t>Verschralen (uitbreiding in prioritaire gebieden)</t>
  </si>
  <si>
    <t>F01.12 - Optimaliseren foerageer-, en broed- en opgroeimogelijkheden (uitbreiding extra doelen)</t>
  </si>
  <si>
    <t>Verschralen (uitbreiding extra doelen)</t>
  </si>
  <si>
    <t>Waterbergen</t>
  </si>
  <si>
    <t>Vernatting</t>
  </si>
  <si>
    <t>Water vasthouden</t>
  </si>
  <si>
    <t>Verbeteren chemische waterkwaliteit</t>
  </si>
  <si>
    <t>Verbeteren ecologische waterkwaliteit</t>
  </si>
  <si>
    <t>Waterbergen (uitbreiding prioritaire gebieden)</t>
  </si>
  <si>
    <t>Vernatting (uitbreiding prioritaire gebieden)</t>
  </si>
  <si>
    <t>Water vasthouden (uitbreiding prioritaire gebieden)</t>
  </si>
  <si>
    <t>Verbeteren chemische waterkwaliteit (uitbreiding prioritaire gebieden)</t>
  </si>
  <si>
    <t>Verbeteren ecologische waterkwaliteit (uitbreiding prioritaire gebieden)</t>
  </si>
  <si>
    <t>Waterbergen (uitbreiding extra doelen)</t>
  </si>
  <si>
    <t>Vernatting (uitbreiding extra doelen)</t>
  </si>
  <si>
    <t>Water vasthouden (uitbreiding extra doelen)</t>
  </si>
  <si>
    <t>Verbeteren chemische waterkwaliteit (uitbreiding extra doelen)</t>
  </si>
  <si>
    <t>Verbeteren ecologische waterkwaliteit (uitbreiding extra doelen)</t>
  </si>
  <si>
    <t>Leefgebied en beheerfunctie</t>
  </si>
  <si>
    <t xml:space="preserve">Per leefgebied zijn een beperkt aantal beheerfuncties mogelijk. In tabel 1 staan de leefgebieden met de mogelijke beheerfuncties. </t>
  </si>
  <si>
    <t>Tabel 1: Leefgebieden met mogelijke beheerfuncties</t>
  </si>
  <si>
    <t>Beheerfunctie</t>
  </si>
  <si>
    <t>A11</t>
  </si>
  <si>
    <t>Open grasland</t>
  </si>
  <si>
    <t>F01.12</t>
  </si>
  <si>
    <t>Optimaliseren foerageer-, en broed- en opgroeimogelijkheden</t>
  </si>
  <si>
    <t>F01.15</t>
  </si>
  <si>
    <t>Creëren nat biotoop</t>
  </si>
  <si>
    <t>A12</t>
  </si>
  <si>
    <t>Open akkerland</t>
  </si>
  <si>
    <t>F01.11</t>
  </si>
  <si>
    <t>F01.13</t>
  </si>
  <si>
    <t>A15</t>
  </si>
  <si>
    <t>Dooradering</t>
  </si>
  <si>
    <t>F01.14</t>
  </si>
  <si>
    <t>W01</t>
  </si>
  <si>
    <t>Categorie water</t>
  </si>
  <si>
    <t>F02.11</t>
  </si>
  <si>
    <t>Waterberging</t>
  </si>
  <si>
    <t>F02.13</t>
  </si>
  <si>
    <t>F02.14</t>
  </si>
  <si>
    <t>F02.15</t>
  </si>
  <si>
    <t>F02.16</t>
  </si>
  <si>
    <t>K01</t>
  </si>
  <si>
    <t>Categorie Klimaat</t>
  </si>
  <si>
    <t>F03.11</t>
  </si>
  <si>
    <t xml:space="preserve">Vastleggen CO2 </t>
  </si>
  <si>
    <t>F03.12</t>
  </si>
  <si>
    <t>Reduceren Broeikasgassen</t>
  </si>
  <si>
    <t xml:space="preserve">Vernatten </t>
  </si>
  <si>
    <t>F03.14</t>
  </si>
  <si>
    <t xml:space="preserve">Opvangen waterpieken en droogte </t>
  </si>
  <si>
    <t>F03.15</t>
  </si>
  <si>
    <t>Omgaan met verzilting</t>
  </si>
  <si>
    <t xml:space="preserve">Reduceren uitstoot broeikasgassen </t>
  </si>
  <si>
    <t xml:space="preserve">Omgaan met verzilting </t>
  </si>
  <si>
    <t>Vastleggen CO2 (uitbreiding in prioritaire gebieden)</t>
  </si>
  <si>
    <t>Reduceren uitstoot broeikasgassen (uitbreiding in prioritaire gebieden)</t>
  </si>
  <si>
    <t>Vernatten (uitbreiding in prioritaire gebieden)</t>
  </si>
  <si>
    <t>Opvangen waterpieken en droogte (uitbreiding in prioritaire gebieden)</t>
  </si>
  <si>
    <t>Omgaan met verzilting (uitbreiding in prioritaire gebieden)</t>
  </si>
  <si>
    <t>Vastleggen CO2 (uitbreiding extra doelen)</t>
  </si>
  <si>
    <t>Reduceren uitstoot broeikasgassen (uitbreiding extra doelen)</t>
  </si>
  <si>
    <t>Vernatten (uitbreiding extra doelen)</t>
  </si>
  <si>
    <t>Opvangen waterpieken en droogte (uitbreiding extra doelen)</t>
  </si>
  <si>
    <t>Omgaan met verzilting (uitbreiding extra doelen)</t>
  </si>
  <si>
    <t>Tabblad 1 - Uitbreiding gebiedsaanvraag 2027</t>
  </si>
  <si>
    <t>Rekenformulier gebiedsaanvraag ANLb 2027</t>
  </si>
  <si>
    <t>Tabblad 7 - Toelichting op leefgebieden en beheerfuncties</t>
  </si>
  <si>
    <t>Weidevogelgrasland in open landschap</t>
  </si>
  <si>
    <t>Weidevogelland met riet of opgaande begroeiing</t>
  </si>
  <si>
    <t>Open grasland voor overwinterende vogels</t>
  </si>
  <si>
    <t>Open akkerland voor broedende akkervogels</t>
  </si>
  <si>
    <t>Open akkerland voor overwinterende akkervogels</t>
  </si>
  <si>
    <t>Akkerland met hamsters</t>
  </si>
  <si>
    <t>Struweel en ruigte</t>
  </si>
  <si>
    <t>Agrarisch waterbeheergebied</t>
  </si>
  <si>
    <t>Agrarisch Klimaatbeheergebied</t>
  </si>
  <si>
    <t xml:space="preserve">A11 </t>
  </si>
  <si>
    <t xml:space="preserve">A12 </t>
  </si>
  <si>
    <t xml:space="preserve">A15 </t>
  </si>
  <si>
    <t xml:space="preserve">W01 </t>
  </si>
  <si>
    <t>Waterbeheergebieden</t>
  </si>
  <si>
    <t xml:space="preserve">K01 </t>
  </si>
  <si>
    <t>Klimaatbeheergebieden</t>
  </si>
  <si>
    <t>F03.13</t>
  </si>
  <si>
    <t>W01.01</t>
  </si>
  <si>
    <t>A15.04</t>
  </si>
  <si>
    <t>A11.01</t>
  </si>
  <si>
    <t>A11.02</t>
  </si>
  <si>
    <t>A11.03</t>
  </si>
  <si>
    <t>A12.01</t>
  </si>
  <si>
    <t>A12.02</t>
  </si>
  <si>
    <t>A12.03</t>
  </si>
  <si>
    <t>A15.01</t>
  </si>
  <si>
    <t>A15.02</t>
  </si>
  <si>
    <t>A15.03</t>
  </si>
  <si>
    <t>Poel</t>
  </si>
  <si>
    <t>Bomenrij en singel</t>
  </si>
  <si>
    <t>Watergang</t>
  </si>
  <si>
    <t xml:space="preserve">Tabblad 2 - Open grasland A11 </t>
  </si>
  <si>
    <t>Totaal</t>
  </si>
  <si>
    <t>Gemiddeld bedrag per hectare per jaar (op basis van een onderbouwing per beheerfunctie)</t>
  </si>
  <si>
    <t>Gemiddeld 
hectare-bedrag</t>
  </si>
  <si>
    <t xml:space="preserve">Aansluiting kostenonderbouwing met jaarbedrag   (verschilanalyse / maximum hectares) </t>
  </si>
  <si>
    <t>Berekend jaarbedrag 2027 (uit tabblad_1)</t>
  </si>
  <si>
    <t xml:space="preserve">Tabblad 3 - Open akkerland A12 </t>
  </si>
  <si>
    <t xml:space="preserve">Tabblad 4 - Dooradering A15 </t>
  </si>
  <si>
    <t>Tabblad 5 - Waterbeheergebieden W01</t>
  </si>
  <si>
    <t>Jaarbedrag 2023 leefgebied waterbeheergebieden</t>
  </si>
  <si>
    <t>Jaarbedrag 2024 leefgebied waterbeheergebieden</t>
  </si>
  <si>
    <t>Jaarbedrag 2025 leefgebied waterbeheergebieden</t>
  </si>
  <si>
    <t>Jaarbedrag 2026 leefgebied waterbeheergebieden</t>
  </si>
  <si>
    <t>Jaarbedrag 2027 leefgebied waterbeheergebieden</t>
  </si>
  <si>
    <t>Jaarbedrag 2028 leefgebied waterbeheergebieden</t>
  </si>
  <si>
    <t>Tabblad 6 - Klimaatbeheergebieden K01</t>
  </si>
  <si>
    <t>Jaarbedrag 2023 leefgebied klimaatbeheergebieden</t>
  </si>
  <si>
    <t>Jaarbedrag 2024 leefgebied klimaatbeheergebieden</t>
  </si>
  <si>
    <t>Jaarbedrag 2025 leefgebied klimaatbeheergebieden</t>
  </si>
  <si>
    <t>Jaarbedrag 2026 leefgebied klimaatbeheergebieden</t>
  </si>
  <si>
    <t>Jaarbedrag 2027 leefgebied klimaatbeheergebieden</t>
  </si>
  <si>
    <t>Jaarbedrag 2028 leefgebied klimaatbeheergebieden</t>
  </si>
  <si>
    <t>K01.01A</t>
  </si>
  <si>
    <t>Kleurenlegenda</t>
  </si>
  <si>
    <t>Totaal uitbreiding [budget A]</t>
  </si>
  <si>
    <t>Totaal uitbreiding [budget B]</t>
  </si>
  <si>
    <t>Jaarbedrag 2028
(de bedragen van 2027 gelden ook voor het jaar 2028)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</si>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</sst>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&quot; &quot;[$€]&quot; &quot;* #,##0.00&quot; &quot;;&quot; &quot;[$€]&quot; &quot;* &quot;-&quot;#,##0.00&quot; &quot;;&quot; &quot;[$€]&quot; &quot;* &quot;-&quot;#&quot; &quot;;&quot; &quot;@&quot; &quot;"/>
    <numFmt numFmtId="166" formatCode="[$€]&quot; &quot;#,##0.00;[Red][$€]&quot; -&quot;#,##0.00"/>
    <numFmt numFmtId="167" formatCode="#,##0.00_ ;\-#,##0.00\ "/>
    <numFmt numFmtId="168" formatCode="#,##0.00\ [$€-81D];[Red]#,##0.00\ [$€-81D]"/>
    <numFmt numFmtId="169" formatCode="[$€-413]\ #,##0.00"/>
    <numFmt numFmtId="170" formatCode="[$€-413]\ #,##0.00;[$€-413]\ \-#,##0.00"/>
  </numFmts>
  <fonts count="25">
    <font>
      <sz val="10"/>
      <color theme="1"/>
      <name val="Arial"/>
      <family val="2"/>
    </font>
    <font>
      <b/>
      <sz val="12"/>
      <color rgb="FF000000"/>
      <name val="Aptos"/>
      <family val="2"/>
    </font>
    <font>
      <i/>
      <sz val="12"/>
      <name val="Aptos"/>
      <family val="2"/>
    </font>
    <font>
      <sz val="12"/>
      <color rgb="FF000000"/>
      <name val="Aptos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0"/>
      <name val="Aptos"/>
    </font>
    <font>
      <sz val="10"/>
      <name val="Aptos"/>
      <family val="2"/>
    </font>
    <font>
      <b/>
      <sz val="12"/>
      <name val="Aptos"/>
    </font>
    <font>
      <b/>
      <sz val="10"/>
      <name val="Aptos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1"/>
      <name val="Arial"/>
      <family val="2"/>
    </font>
    <font>
      <b/>
      <u/>
      <sz val="11"/>
      <color rgb="FF000000"/>
      <name val="Arial"/>
      <family val="2"/>
    </font>
    <font>
      <b/>
      <sz val="11"/>
      <color rgb="FF7030A0"/>
      <name val="Arial"/>
      <family val="2"/>
    </font>
    <font>
      <b/>
      <sz val="10"/>
      <color theme="1"/>
      <name val="Arial"/>
      <family val="2"/>
    </font>
    <font>
      <sz val="11"/>
      <color rgb="FF000000"/>
      <name val="Aptos"/>
      <family val="2"/>
    </font>
    <font>
      <b/>
      <sz val="10"/>
      <name val="Arial"/>
      <family val="2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F9A3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theme="4" tint="0.79998168889431442"/>
        <bgColor rgb="FFFCE4D6"/>
      </patternFill>
    </fill>
    <fill>
      <patternFill patternType="solid">
        <fgColor theme="9" tint="0.79998168889431442"/>
        <bgColor rgb="FFFCE4D6"/>
      </patternFill>
    </fill>
    <fill>
      <patternFill patternType="solid">
        <fgColor rgb="FF203764"/>
        <bgColor rgb="FFD0CECE"/>
      </patternFill>
    </fill>
    <fill>
      <patternFill patternType="solid">
        <fgColor rgb="FF203764"/>
        <bgColor indexed="64"/>
      </patternFill>
    </fill>
    <fill>
      <patternFill patternType="solid">
        <fgColor rgb="FFFAD4DD"/>
        <bgColor indexed="64"/>
      </patternFill>
    </fill>
    <fill>
      <patternFill patternType="solid">
        <fgColor rgb="FFFAD4D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0E8FF"/>
        <bgColor rgb="FFD0CECE"/>
      </patternFill>
    </fill>
    <fill>
      <patternFill patternType="solid">
        <fgColor rgb="FFC0E8FF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03764"/>
      </left>
      <right style="thin">
        <color rgb="FF203764"/>
      </right>
      <top style="thin">
        <color rgb="FF203764"/>
      </top>
      <bottom style="thin">
        <color rgb="FF2037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203764"/>
      </left>
      <right/>
      <top style="thin">
        <color rgb="FF203764"/>
      </top>
      <bottom style="thin">
        <color rgb="FF203764"/>
      </bottom>
      <diagonal/>
    </border>
    <border>
      <left/>
      <right style="thin">
        <color rgb="FF203764"/>
      </right>
      <top style="thin">
        <color rgb="FF203764"/>
      </top>
      <bottom style="thin">
        <color rgb="FF203764"/>
      </bottom>
      <diagonal/>
    </border>
    <border>
      <left style="thin">
        <color rgb="FF203764"/>
      </left>
      <right/>
      <top style="thin">
        <color rgb="FF203764"/>
      </top>
      <bottom/>
      <diagonal/>
    </border>
    <border>
      <left style="thin">
        <color rgb="FF203764"/>
      </left>
      <right/>
      <top/>
      <bottom style="thin">
        <color rgb="FF203764"/>
      </bottom>
      <diagonal/>
    </border>
    <border>
      <left style="thin">
        <color rgb="FF203764"/>
      </left>
      <right/>
      <top/>
      <bottom/>
      <diagonal/>
    </border>
    <border>
      <left/>
      <right style="thin">
        <color rgb="FF203764"/>
      </right>
      <top/>
      <bottom/>
      <diagonal/>
    </border>
    <border>
      <left style="thin">
        <color rgb="FF203764"/>
      </left>
      <right style="thin">
        <color rgb="FF203764"/>
      </right>
      <top style="thin">
        <color rgb="FF203764"/>
      </top>
      <bottom/>
      <diagonal/>
    </border>
    <border>
      <left style="thin">
        <color rgb="FF203764"/>
      </left>
      <right style="thin">
        <color rgb="FF203764"/>
      </right>
      <top/>
      <bottom/>
      <diagonal/>
    </border>
    <border>
      <left style="thin">
        <color rgb="FF203764"/>
      </left>
      <right style="thin">
        <color rgb="FF203764"/>
      </right>
      <top/>
      <bottom style="thin">
        <color rgb="FF203764"/>
      </bottom>
      <diagonal/>
    </border>
    <border>
      <left style="thin">
        <color rgb="FF203764"/>
      </left>
      <right style="thin">
        <color rgb="FF203764"/>
      </right>
      <top style="thin">
        <color indexed="64"/>
      </top>
      <bottom/>
      <diagonal/>
    </border>
    <border>
      <left style="thin">
        <color rgb="FF203764"/>
      </left>
      <right style="thin">
        <color rgb="FF203764"/>
      </right>
      <top style="thin">
        <color indexed="64"/>
      </top>
      <bottom style="thin">
        <color rgb="FF203764"/>
      </bottom>
      <diagonal/>
    </border>
    <border>
      <left style="thin">
        <color rgb="FF203764"/>
      </left>
      <right style="thin">
        <color rgb="FF203764"/>
      </right>
      <top style="thin">
        <color indexed="64"/>
      </top>
      <bottom style="thin">
        <color indexed="64"/>
      </bottom>
      <diagonal/>
    </border>
    <border>
      <left style="thin">
        <color rgb="FF203764"/>
      </left>
      <right style="thin">
        <color rgb="FF203764"/>
      </right>
      <top/>
      <bottom style="thin">
        <color indexed="64"/>
      </bottom>
      <diagonal/>
    </border>
    <border>
      <left/>
      <right style="thin">
        <color rgb="FF203764"/>
      </right>
      <top style="thin">
        <color indexed="64"/>
      </top>
      <bottom/>
      <diagonal/>
    </border>
    <border>
      <left/>
      <right style="thin">
        <color rgb="FF203764"/>
      </right>
      <top style="thin">
        <color indexed="64"/>
      </top>
      <bottom style="thin">
        <color indexed="64"/>
      </bottom>
      <diagonal/>
    </border>
    <border>
      <left style="thin">
        <color rgb="FF203764"/>
      </left>
      <right/>
      <top style="thin">
        <color indexed="64"/>
      </top>
      <bottom/>
      <diagonal/>
    </border>
    <border>
      <left style="thin">
        <color rgb="FF203764"/>
      </left>
      <right style="thin">
        <color rgb="FF203764"/>
      </right>
      <top style="thin">
        <color rgb="FF203764"/>
      </top>
      <bottom style="thin">
        <color indexed="64"/>
      </bottom>
      <diagonal/>
    </border>
    <border>
      <left style="thin">
        <color rgb="FF2037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203764"/>
      </right>
      <top style="thin">
        <color indexed="64"/>
      </top>
      <bottom/>
      <diagonal/>
    </border>
    <border>
      <left style="thin">
        <color rgb="FF203764"/>
      </left>
      <right style="thin">
        <color indexed="64"/>
      </right>
      <top style="thin">
        <color indexed="64"/>
      </top>
      <bottom style="thin">
        <color rgb="FF203764"/>
      </bottom>
      <diagonal/>
    </border>
    <border>
      <left style="thin">
        <color indexed="64"/>
      </left>
      <right style="thin">
        <color rgb="FF203764"/>
      </right>
      <top/>
      <bottom/>
      <diagonal/>
    </border>
    <border>
      <left style="thin">
        <color rgb="FF203764"/>
      </left>
      <right style="thin">
        <color indexed="64"/>
      </right>
      <top style="thin">
        <color rgb="FF203764"/>
      </top>
      <bottom style="thin">
        <color rgb="FF203764"/>
      </bottom>
      <diagonal/>
    </border>
    <border>
      <left style="thin">
        <color indexed="64"/>
      </left>
      <right style="thin">
        <color rgb="FF203764"/>
      </right>
      <top/>
      <bottom style="thin">
        <color indexed="64"/>
      </bottom>
      <diagonal/>
    </border>
    <border>
      <left style="thin">
        <color rgb="FF203764"/>
      </left>
      <right style="thin">
        <color indexed="64"/>
      </right>
      <top style="thin">
        <color rgb="FF2037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14" borderId="0" xfId="0" applyFill="1"/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/>
    </xf>
    <xf numFmtId="0" fontId="7" fillId="0" borderId="6" xfId="0" applyFont="1" applyBorder="1" applyAlignment="1">
      <alignment horizontal="right" vertical="top"/>
    </xf>
    <xf numFmtId="0" fontId="7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0" borderId="6" xfId="0" applyFont="1" applyBorder="1" applyAlignment="1">
      <alignment horizontal="right"/>
    </xf>
    <xf numFmtId="0" fontId="7" fillId="0" borderId="6" xfId="0" applyFont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7" fillId="0" borderId="16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6" fillId="3" borderId="25" xfId="0" applyFont="1" applyFill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8" fillId="3" borderId="27" xfId="0" applyFont="1" applyFill="1" applyBorder="1"/>
    <xf numFmtId="0" fontId="8" fillId="3" borderId="28" xfId="0" applyFont="1" applyFill="1" applyBorder="1"/>
    <xf numFmtId="0" fontId="6" fillId="3" borderId="29" xfId="0" applyFont="1" applyFill="1" applyBorder="1" applyAlignment="1">
      <alignment vertical="center"/>
    </xf>
    <xf numFmtId="0" fontId="7" fillId="0" borderId="18" xfId="0" applyFont="1" applyBorder="1" applyAlignment="1">
      <alignment horizontal="right" vertical="top"/>
    </xf>
    <xf numFmtId="0" fontId="8" fillId="3" borderId="31" xfId="0" applyFont="1" applyFill="1" applyBorder="1"/>
    <xf numFmtId="0" fontId="6" fillId="3" borderId="33" xfId="0" applyFont="1" applyFill="1" applyBorder="1" applyAlignment="1">
      <alignment vertical="center"/>
    </xf>
    <xf numFmtId="0" fontId="7" fillId="0" borderId="24" xfId="0" applyFont="1" applyBorder="1" applyAlignment="1">
      <alignment horizontal="right" vertical="top"/>
    </xf>
    <xf numFmtId="0" fontId="7" fillId="0" borderId="3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0" fillId="3" borderId="0" xfId="0" applyFill="1"/>
    <xf numFmtId="0" fontId="0" fillId="14" borderId="0" xfId="0" applyFill="1" applyBorder="1"/>
    <xf numFmtId="0" fontId="3" fillId="0" borderId="0" xfId="0" applyFont="1" applyBorder="1" applyAlignment="1">
      <alignment vertical="top"/>
    </xf>
    <xf numFmtId="0" fontId="0" fillId="0" borderId="0" xfId="0" applyBorder="1"/>
    <xf numFmtId="0" fontId="0" fillId="3" borderId="0" xfId="0" applyFill="1" applyBorder="1"/>
    <xf numFmtId="44" fontId="10" fillId="3" borderId="0" xfId="0" applyNumberFormat="1" applyFont="1" applyFill="1" applyBorder="1" applyProtection="1">
      <protection locked="0"/>
    </xf>
    <xf numFmtId="0" fontId="11" fillId="3" borderId="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4" fillId="0" borderId="0" xfId="0" applyFont="1" applyFill="1"/>
    <xf numFmtId="0" fontId="14" fillId="0" borderId="0" xfId="0" applyFont="1"/>
    <xf numFmtId="0" fontId="11" fillId="3" borderId="0" xfId="0" applyFont="1" applyFill="1" applyBorder="1" applyAlignment="1">
      <alignment wrapText="1"/>
    </xf>
    <xf numFmtId="0" fontId="10" fillId="0" borderId="3" xfId="0" applyFont="1" applyBorder="1"/>
    <xf numFmtId="0" fontId="13" fillId="0" borderId="0" xfId="0" applyFont="1"/>
    <xf numFmtId="0" fontId="10" fillId="3" borderId="0" xfId="0" applyFont="1" applyFill="1" applyBorder="1"/>
    <xf numFmtId="0" fontId="15" fillId="3" borderId="0" xfId="0" applyFont="1" applyFill="1" applyBorder="1"/>
    <xf numFmtId="44" fontId="11" fillId="3" borderId="0" xfId="0" applyNumberFormat="1" applyFont="1" applyFill="1" applyBorder="1" applyAlignment="1">
      <alignment horizontal="left"/>
    </xf>
    <xf numFmtId="0" fontId="15" fillId="3" borderId="0" xfId="0" applyFont="1" applyFill="1" applyBorder="1" applyAlignment="1">
      <alignment horizontal="left"/>
    </xf>
    <xf numFmtId="0" fontId="10" fillId="0" borderId="0" xfId="0" applyFont="1" applyBorder="1"/>
    <xf numFmtId="2" fontId="10" fillId="0" borderId="0" xfId="0" applyNumberFormat="1" applyFont="1" applyBorder="1"/>
    <xf numFmtId="165" fontId="10" fillId="0" borderId="0" xfId="0" applyNumberFormat="1" applyFont="1" applyBorder="1"/>
    <xf numFmtId="165" fontId="13" fillId="0" borderId="0" xfId="0" applyNumberFormat="1" applyFont="1" applyBorder="1"/>
    <xf numFmtId="0" fontId="11" fillId="3" borderId="0" xfId="0" applyFont="1" applyFill="1" applyBorder="1"/>
    <xf numFmtId="165" fontId="13" fillId="3" borderId="0" xfId="0" applyNumberFormat="1" applyFont="1" applyFill="1" applyBorder="1"/>
    <xf numFmtId="165" fontId="16" fillId="3" borderId="0" xfId="0" applyNumberFormat="1" applyFont="1" applyFill="1" applyBorder="1"/>
    <xf numFmtId="0" fontId="15" fillId="0" borderId="0" xfId="0" applyFont="1" applyFill="1" applyBorder="1"/>
    <xf numFmtId="2" fontId="15" fillId="0" borderId="0" xfId="0" applyNumberFormat="1" applyFont="1" applyFill="1" applyBorder="1"/>
    <xf numFmtId="165" fontId="15" fillId="0" borderId="0" xfId="0" applyNumberFormat="1" applyFont="1" applyFill="1" applyBorder="1"/>
    <xf numFmtId="165" fontId="17" fillId="0" borderId="0" xfId="0" applyNumberFormat="1" applyFont="1" applyFill="1" applyBorder="1"/>
    <xf numFmtId="0" fontId="13" fillId="3" borderId="0" xfId="0" applyFont="1" applyFill="1"/>
    <xf numFmtId="2" fontId="15" fillId="3" borderId="0" xfId="0" applyNumberFormat="1" applyFont="1" applyFill="1" applyBorder="1"/>
    <xf numFmtId="165" fontId="15" fillId="3" borderId="0" xfId="0" applyNumberFormat="1" applyFont="1" applyFill="1" applyBorder="1"/>
    <xf numFmtId="165" fontId="17" fillId="3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7" fillId="3" borderId="0" xfId="0" applyFont="1" applyFill="1" applyBorder="1"/>
    <xf numFmtId="44" fontId="18" fillId="3" borderId="0" xfId="0" applyNumberFormat="1" applyFont="1" applyFill="1" applyBorder="1"/>
    <xf numFmtId="0" fontId="13" fillId="0" borderId="0" xfId="0" applyFont="1" applyFill="1"/>
    <xf numFmtId="0" fontId="13" fillId="3" borderId="0" xfId="0" applyFont="1" applyFill="1" applyBorder="1" applyAlignment="1">
      <alignment horizontal="center"/>
    </xf>
    <xf numFmtId="0" fontId="12" fillId="3" borderId="0" xfId="0" applyFont="1" applyFill="1"/>
    <xf numFmtId="11" fontId="13" fillId="0" borderId="4" xfId="0" applyNumberFormat="1" applyFont="1" applyBorder="1"/>
    <xf numFmtId="0" fontId="13" fillId="0" borderId="7" xfId="0" applyFont="1" applyBorder="1"/>
    <xf numFmtId="0" fontId="13" fillId="0" borderId="5" xfId="0" applyFont="1" applyBorder="1"/>
    <xf numFmtId="165" fontId="13" fillId="8" borderId="0" xfId="0" applyNumberFormat="1" applyFont="1" applyFill="1" applyBorder="1" applyProtection="1">
      <protection locked="0"/>
    </xf>
    <xf numFmtId="0" fontId="13" fillId="0" borderId="4" xfId="0" applyFont="1" applyBorder="1"/>
    <xf numFmtId="165" fontId="13" fillId="8" borderId="0" xfId="0" applyNumberFormat="1" applyFont="1" applyFill="1" applyBorder="1"/>
    <xf numFmtId="0" fontId="13" fillId="3" borderId="0" xfId="0" applyFont="1" applyFill="1" applyBorder="1"/>
    <xf numFmtId="165" fontId="16" fillId="8" borderId="0" xfId="0" applyNumberFormat="1" applyFont="1" applyFill="1" applyBorder="1"/>
    <xf numFmtId="0" fontId="13" fillId="0" borderId="0" xfId="0" applyFont="1" applyBorder="1"/>
    <xf numFmtId="2" fontId="10" fillId="4" borderId="0" xfId="0" applyNumberFormat="1" applyFont="1" applyFill="1" applyBorder="1"/>
    <xf numFmtId="2" fontId="10" fillId="5" borderId="0" xfId="0" applyNumberFormat="1" applyFont="1" applyFill="1" applyBorder="1"/>
    <xf numFmtId="0" fontId="14" fillId="3" borderId="0" xfId="0" applyFont="1" applyFill="1" applyBorder="1"/>
    <xf numFmtId="0" fontId="12" fillId="8" borderId="0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3" fillId="8" borderId="0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/>
    </xf>
    <xf numFmtId="0" fontId="13" fillId="0" borderId="0" xfId="0" applyFont="1" applyAlignment="1">
      <alignment vertical="top"/>
    </xf>
    <xf numFmtId="2" fontId="13" fillId="11" borderId="3" xfId="0" applyNumberFormat="1" applyFont="1" applyFill="1" applyBorder="1" applyAlignment="1" applyProtection="1">
      <alignment horizontal="right" vertical="top" wrapText="1"/>
      <protection locked="0"/>
    </xf>
    <xf numFmtId="0" fontId="13" fillId="8" borderId="0" xfId="0" applyFont="1" applyFill="1" applyBorder="1" applyAlignment="1">
      <alignment horizontal="center" vertical="top"/>
    </xf>
    <xf numFmtId="0" fontId="10" fillId="5" borderId="3" xfId="0" applyFont="1" applyFill="1" applyBorder="1" applyAlignment="1">
      <alignment horizontal="right" vertical="top"/>
    </xf>
    <xf numFmtId="0" fontId="11" fillId="3" borderId="0" xfId="0" applyFont="1" applyFill="1" applyBorder="1" applyAlignment="1">
      <alignment horizontal="right" vertical="top"/>
    </xf>
    <xf numFmtId="0" fontId="14" fillId="17" borderId="0" xfId="0" applyFont="1" applyFill="1" applyBorder="1"/>
    <xf numFmtId="0" fontId="13" fillId="9" borderId="0" xfId="0" applyFont="1" applyFill="1" applyBorder="1" applyAlignment="1">
      <alignment vertical="top" wrapText="1"/>
    </xf>
    <xf numFmtId="166" fontId="13" fillId="0" borderId="0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vertical="top"/>
    </xf>
    <xf numFmtId="166" fontId="13" fillId="3" borderId="0" xfId="0" applyNumberFormat="1" applyFont="1" applyFill="1" applyBorder="1" applyAlignment="1">
      <alignment horizontal="center" vertical="top"/>
    </xf>
    <xf numFmtId="0" fontId="13" fillId="8" borderId="0" xfId="0" applyFont="1" applyFill="1" applyBorder="1" applyAlignment="1">
      <alignment vertical="top"/>
    </xf>
    <xf numFmtId="0" fontId="13" fillId="9" borderId="3" xfId="0" applyFont="1" applyFill="1" applyBorder="1" applyAlignment="1">
      <alignment horizontal="right" vertical="top" wrapText="1"/>
    </xf>
    <xf numFmtId="164" fontId="10" fillId="2" borderId="3" xfId="0" applyNumberFormat="1" applyFont="1" applyFill="1" applyBorder="1" applyAlignment="1" applyProtection="1">
      <alignment vertical="top"/>
      <protection locked="0"/>
    </xf>
    <xf numFmtId="0" fontId="13" fillId="9" borderId="3" xfId="0" applyFont="1" applyFill="1" applyBorder="1" applyAlignment="1">
      <alignment vertical="top"/>
    </xf>
    <xf numFmtId="0" fontId="14" fillId="3" borderId="0" xfId="0" applyFont="1" applyFill="1" applyBorder="1" applyAlignment="1">
      <alignment vertical="top"/>
    </xf>
    <xf numFmtId="0" fontId="12" fillId="8" borderId="0" xfId="0" applyFont="1" applyFill="1" applyBorder="1" applyAlignment="1">
      <alignment horizontal="right" vertical="top" wrapText="1"/>
    </xf>
    <xf numFmtId="0" fontId="12" fillId="8" borderId="0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/>
    </xf>
    <xf numFmtId="0" fontId="13" fillId="3" borderId="0" xfId="0" applyFont="1" applyFill="1" applyAlignment="1">
      <alignment vertical="top"/>
    </xf>
    <xf numFmtId="168" fontId="19" fillId="3" borderId="0" xfId="0" applyNumberFormat="1" applyFont="1" applyFill="1" applyBorder="1" applyAlignment="1">
      <alignment vertical="top"/>
    </xf>
    <xf numFmtId="0" fontId="14" fillId="0" borderId="0" xfId="0" applyFont="1" applyBorder="1"/>
    <xf numFmtId="168" fontId="19" fillId="0" borderId="0" xfId="0" applyNumberFormat="1" applyFont="1" applyBorder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vertical="top"/>
    </xf>
    <xf numFmtId="0" fontId="12" fillId="8" borderId="0" xfId="0" applyFont="1" applyFill="1" applyBorder="1" applyAlignment="1">
      <alignment vertical="top"/>
    </xf>
    <xf numFmtId="166" fontId="12" fillId="8" borderId="0" xfId="0" applyNumberFormat="1" applyFont="1" applyFill="1" applyBorder="1" applyAlignment="1">
      <alignment horizontal="center" vertical="top"/>
    </xf>
    <xf numFmtId="2" fontId="12" fillId="8" borderId="0" xfId="0" applyNumberFormat="1" applyFont="1" applyFill="1" applyBorder="1" applyAlignment="1">
      <alignment horizontal="right" vertical="top"/>
    </xf>
    <xf numFmtId="44" fontId="12" fillId="8" borderId="0" xfId="0" applyNumberFormat="1" applyFont="1" applyFill="1" applyBorder="1" applyAlignment="1">
      <alignment horizontal="right" vertical="top"/>
    </xf>
    <xf numFmtId="0" fontId="13" fillId="9" borderId="0" xfId="0" applyFont="1" applyFill="1" applyBorder="1" applyAlignment="1">
      <alignment vertical="top"/>
    </xf>
    <xf numFmtId="0" fontId="13" fillId="9" borderId="0" xfId="0" applyFont="1" applyFill="1" applyBorder="1" applyAlignment="1">
      <alignment horizontal="center" vertical="top"/>
    </xf>
    <xf numFmtId="0" fontId="13" fillId="17" borderId="0" xfId="0" applyFont="1" applyFill="1" applyBorder="1" applyAlignment="1">
      <alignment vertical="top"/>
    </xf>
    <xf numFmtId="0" fontId="13" fillId="8" borderId="0" xfId="0" applyFont="1" applyFill="1" applyBorder="1" applyAlignment="1">
      <alignment vertical="top" wrapText="1"/>
    </xf>
    <xf numFmtId="167" fontId="12" fillId="8" borderId="0" xfId="0" applyNumberFormat="1" applyFont="1" applyFill="1" applyBorder="1" applyAlignment="1">
      <alignment vertical="top"/>
    </xf>
    <xf numFmtId="0" fontId="12" fillId="9" borderId="0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0" fontId="13" fillId="9" borderId="4" xfId="0" applyFont="1" applyFill="1" applyBorder="1" applyAlignment="1">
      <alignment vertical="top"/>
    </xf>
    <xf numFmtId="0" fontId="14" fillId="0" borderId="5" xfId="0" applyFont="1" applyBorder="1" applyAlignment="1">
      <alignment vertical="top"/>
    </xf>
    <xf numFmtId="0" fontId="17" fillId="8" borderId="0" xfId="0" applyFont="1" applyFill="1" applyBorder="1" applyAlignment="1">
      <alignment horizontal="left" vertical="top"/>
    </xf>
    <xf numFmtId="0" fontId="13" fillId="18" borderId="4" xfId="0" applyFont="1" applyFill="1" applyBorder="1" applyAlignment="1">
      <alignment vertical="top"/>
    </xf>
    <xf numFmtId="0" fontId="13" fillId="17" borderId="5" xfId="0" applyFont="1" applyFill="1" applyBorder="1" applyAlignment="1">
      <alignment vertical="top"/>
    </xf>
    <xf numFmtId="167" fontId="20" fillId="8" borderId="0" xfId="0" applyNumberFormat="1" applyFont="1" applyFill="1" applyBorder="1" applyAlignment="1">
      <alignment horizontal="right" vertical="top"/>
    </xf>
    <xf numFmtId="44" fontId="20" fillId="8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/>
    <xf numFmtId="0" fontId="12" fillId="0" borderId="0" xfId="0" applyFont="1" applyFill="1" applyBorder="1" applyAlignment="1">
      <alignment vertical="top" wrapText="1"/>
    </xf>
    <xf numFmtId="167" fontId="20" fillId="0" borderId="0" xfId="0" applyNumberFormat="1" applyFont="1" applyFill="1" applyBorder="1" applyAlignment="1">
      <alignment horizontal="right" vertical="top"/>
    </xf>
    <xf numFmtId="44" fontId="20" fillId="0" borderId="0" xfId="0" applyNumberFormat="1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right" vertical="top"/>
    </xf>
    <xf numFmtId="0" fontId="12" fillId="3" borderId="0" xfId="0" applyFont="1" applyFill="1" applyBorder="1" applyAlignment="1">
      <alignment horizontal="right" vertical="top"/>
    </xf>
    <xf numFmtId="0" fontId="13" fillId="9" borderId="3" xfId="0" applyFont="1" applyFill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3" borderId="0" xfId="0" applyFont="1" applyFill="1" applyBorder="1" applyAlignment="1">
      <alignment vertical="top"/>
    </xf>
    <xf numFmtId="0" fontId="0" fillId="20" borderId="0" xfId="0" applyFill="1"/>
    <xf numFmtId="0" fontId="0" fillId="20" borderId="0" xfId="0" applyFill="1" applyAlignment="1">
      <alignment horizontal="right"/>
    </xf>
    <xf numFmtId="0" fontId="0" fillId="20" borderId="0" xfId="0" applyFill="1" applyBorder="1"/>
    <xf numFmtId="0" fontId="22" fillId="9" borderId="0" xfId="0" applyFont="1" applyFill="1" applyBorder="1" applyAlignment="1">
      <alignment vertical="top" wrapText="1"/>
    </xf>
    <xf numFmtId="0" fontId="8" fillId="15" borderId="15" xfId="0" applyFont="1" applyFill="1" applyBorder="1"/>
    <xf numFmtId="0" fontId="6" fillId="15" borderId="17" xfId="0" applyFont="1" applyFill="1" applyBorder="1"/>
    <xf numFmtId="0" fontId="6" fillId="15" borderId="21" xfId="0" applyFont="1" applyFill="1" applyBorder="1"/>
    <xf numFmtId="0" fontId="8" fillId="15" borderId="13" xfId="0" applyFont="1" applyFill="1" applyBorder="1"/>
    <xf numFmtId="0" fontId="6" fillId="15" borderId="19" xfId="0" applyFont="1" applyFill="1" applyBorder="1"/>
    <xf numFmtId="0" fontId="6" fillId="15" borderId="20" xfId="0" applyFont="1" applyFill="1" applyBorder="1"/>
    <xf numFmtId="0" fontId="6" fillId="15" borderId="21" xfId="0" applyFont="1" applyFill="1" applyBorder="1" applyAlignment="1">
      <alignment vertical="center"/>
    </xf>
    <xf numFmtId="0" fontId="6" fillId="15" borderId="13" xfId="0" applyFont="1" applyFill="1" applyBorder="1" applyAlignment="1">
      <alignment vertical="center"/>
    </xf>
    <xf numFmtId="0" fontId="6" fillId="15" borderId="17" xfId="0" applyFont="1" applyFill="1" applyBorder="1" applyAlignment="1">
      <alignment vertical="center"/>
    </xf>
    <xf numFmtId="0" fontId="6" fillId="15" borderId="20" xfId="0" applyFont="1" applyFill="1" applyBorder="1" applyAlignment="1">
      <alignment vertical="center"/>
    </xf>
    <xf numFmtId="0" fontId="6" fillId="15" borderId="15" xfId="0" applyFont="1" applyFill="1" applyBorder="1" applyAlignment="1">
      <alignment vertical="center"/>
    </xf>
    <xf numFmtId="2" fontId="10" fillId="4" borderId="39" xfId="0" applyNumberFormat="1" applyFont="1" applyFill="1" applyBorder="1"/>
    <xf numFmtId="2" fontId="10" fillId="4" borderId="40" xfId="0" applyNumberFormat="1" applyFont="1" applyFill="1" applyBorder="1"/>
    <xf numFmtId="2" fontId="10" fillId="5" borderId="39" xfId="0" applyNumberFormat="1" applyFont="1" applyFill="1" applyBorder="1"/>
    <xf numFmtId="2" fontId="10" fillId="5" borderId="40" xfId="0" applyNumberFormat="1" applyFont="1" applyFill="1" applyBorder="1"/>
    <xf numFmtId="2" fontId="10" fillId="15" borderId="35" xfId="0" applyNumberFormat="1" applyFont="1" applyFill="1" applyBorder="1"/>
    <xf numFmtId="2" fontId="10" fillId="15" borderId="41" xfId="0" applyNumberFormat="1" applyFont="1" applyFill="1" applyBorder="1"/>
    <xf numFmtId="2" fontId="10" fillId="15" borderId="42" xfId="0" applyNumberFormat="1" applyFont="1" applyFill="1" applyBorder="1"/>
    <xf numFmtId="2" fontId="10" fillId="2" borderId="4" xfId="0" applyNumberFormat="1" applyFont="1" applyFill="1" applyBorder="1"/>
    <xf numFmtId="2" fontId="10" fillId="2" borderId="7" xfId="0" applyNumberFormat="1" applyFont="1" applyFill="1" applyBorder="1"/>
    <xf numFmtId="2" fontId="10" fillId="2" borderId="5" xfId="0" applyNumberFormat="1" applyFont="1" applyFill="1" applyBorder="1"/>
    <xf numFmtId="2" fontId="10" fillId="5" borderId="4" xfId="0" applyNumberFormat="1" applyFont="1" applyFill="1" applyBorder="1"/>
    <xf numFmtId="2" fontId="10" fillId="5" borderId="7" xfId="0" applyNumberFormat="1" applyFont="1" applyFill="1" applyBorder="1"/>
    <xf numFmtId="2" fontId="10" fillId="5" borderId="5" xfId="0" applyNumberFormat="1" applyFont="1" applyFill="1" applyBorder="1"/>
    <xf numFmtId="2" fontId="10" fillId="6" borderId="4" xfId="0" applyNumberFormat="1" applyFont="1" applyFill="1" applyBorder="1"/>
    <xf numFmtId="2" fontId="10" fillId="6" borderId="7" xfId="0" applyNumberFormat="1" applyFont="1" applyFill="1" applyBorder="1"/>
    <xf numFmtId="2" fontId="10" fillId="6" borderId="5" xfId="0" applyNumberFormat="1" applyFont="1" applyFill="1" applyBorder="1"/>
    <xf numFmtId="0" fontId="12" fillId="3" borderId="0" xfId="0" applyFont="1" applyFill="1" applyBorder="1"/>
    <xf numFmtId="0" fontId="3" fillId="3" borderId="0" xfId="0" applyFont="1" applyFill="1" applyBorder="1"/>
    <xf numFmtId="2" fontId="10" fillId="3" borderId="0" xfId="0" applyNumberFormat="1" applyFont="1" applyFill="1" applyBorder="1"/>
    <xf numFmtId="2" fontId="10" fillId="2" borderId="36" xfId="0" applyNumberFormat="1" applyFont="1" applyFill="1" applyBorder="1"/>
    <xf numFmtId="2" fontId="10" fillId="2" borderId="37" xfId="0" applyNumberFormat="1" applyFont="1" applyFill="1" applyBorder="1"/>
    <xf numFmtId="2" fontId="10" fillId="2" borderId="38" xfId="0" applyNumberFormat="1" applyFont="1" applyFill="1" applyBorder="1"/>
    <xf numFmtId="2" fontId="10" fillId="4" borderId="4" xfId="0" applyNumberFormat="1" applyFont="1" applyFill="1" applyBorder="1"/>
    <xf numFmtId="2" fontId="10" fillId="4" borderId="7" xfId="0" applyNumberFormat="1" applyFont="1" applyFill="1" applyBorder="1"/>
    <xf numFmtId="2" fontId="10" fillId="4" borderId="5" xfId="0" applyNumberFormat="1" applyFont="1" applyFill="1" applyBorder="1"/>
    <xf numFmtId="0" fontId="14" fillId="0" borderId="0" xfId="0" applyFont="1" applyProtection="1">
      <protection locked="0"/>
    </xf>
    <xf numFmtId="0" fontId="13" fillId="0" borderId="0" xfId="0" applyFont="1" applyAlignment="1" applyProtection="1">
      <alignment vertical="top"/>
      <protection locked="0"/>
    </xf>
    <xf numFmtId="169" fontId="13" fillId="7" borderId="3" xfId="0" applyNumberFormat="1" applyFont="1" applyFill="1" applyBorder="1" applyProtection="1">
      <protection locked="0"/>
    </xf>
    <xf numFmtId="169" fontId="10" fillId="6" borderId="3" xfId="0" applyNumberFormat="1" applyFont="1" applyFill="1" applyBorder="1" applyAlignment="1" applyProtection="1">
      <alignment horizontal="right"/>
      <protection locked="0"/>
    </xf>
    <xf numFmtId="169" fontId="10" fillId="5" borderId="3" xfId="0" applyNumberFormat="1" applyFont="1" applyFill="1" applyBorder="1" applyAlignment="1" applyProtection="1">
      <alignment horizontal="right"/>
      <protection locked="0"/>
    </xf>
    <xf numFmtId="169" fontId="10" fillId="4" borderId="3" xfId="0" applyNumberFormat="1" applyFont="1" applyFill="1" applyBorder="1" applyAlignment="1" applyProtection="1">
      <alignment horizontal="right"/>
      <protection locked="0"/>
    </xf>
    <xf numFmtId="169" fontId="10" fillId="2" borderId="3" xfId="0" applyNumberFormat="1" applyFont="1" applyFill="1" applyBorder="1" applyAlignment="1" applyProtection="1">
      <alignment horizontal="right"/>
      <protection locked="0"/>
    </xf>
    <xf numFmtId="170" fontId="10" fillId="2" borderId="3" xfId="0" applyNumberFormat="1" applyFont="1" applyFill="1" applyBorder="1" applyAlignment="1" applyProtection="1">
      <alignment horizontal="right"/>
      <protection locked="0"/>
    </xf>
    <xf numFmtId="2" fontId="10" fillId="2" borderId="3" xfId="0" applyNumberFormat="1" applyFont="1" applyFill="1" applyBorder="1" applyAlignment="1" applyProtection="1">
      <alignment horizontal="right"/>
      <protection locked="0"/>
    </xf>
    <xf numFmtId="2" fontId="10" fillId="4" borderId="3" xfId="0" applyNumberFormat="1" applyFont="1" applyFill="1" applyBorder="1" applyAlignment="1" applyProtection="1">
      <alignment horizontal="right"/>
      <protection locked="0"/>
    </xf>
    <xf numFmtId="2" fontId="10" fillId="5" borderId="3" xfId="0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/>
    <xf numFmtId="0" fontId="10" fillId="0" borderId="0" xfId="0" applyFont="1"/>
    <xf numFmtId="2" fontId="10" fillId="15" borderId="3" xfId="0" applyNumberFormat="1" applyFont="1" applyFill="1" applyBorder="1" applyAlignment="1">
      <alignment horizontal="right"/>
    </xf>
    <xf numFmtId="169" fontId="10" fillId="15" borderId="3" xfId="0" applyNumberFormat="1" applyFont="1" applyFill="1" applyBorder="1" applyAlignment="1">
      <alignment horizontal="right"/>
    </xf>
    <xf numFmtId="165" fontId="10" fillId="3" borderId="0" xfId="0" applyNumberFormat="1" applyFont="1" applyFill="1" applyBorder="1"/>
    <xf numFmtId="169" fontId="11" fillId="15" borderId="3" xfId="0" applyNumberFormat="1" applyFont="1" applyFill="1" applyBorder="1" applyAlignment="1">
      <alignment horizontal="right"/>
    </xf>
    <xf numFmtId="165" fontId="18" fillId="3" borderId="0" xfId="0" applyNumberFormat="1" applyFont="1" applyFill="1" applyBorder="1"/>
    <xf numFmtId="170" fontId="11" fillId="15" borderId="3" xfId="0" applyNumberFormat="1" applyFont="1" applyFill="1" applyBorder="1" applyAlignment="1">
      <alignment horizontal="right"/>
    </xf>
    <xf numFmtId="0" fontId="10" fillId="0" borderId="4" xfId="0" applyFont="1" applyBorder="1"/>
    <xf numFmtId="0" fontId="10" fillId="0" borderId="7" xfId="0" applyFont="1" applyBorder="1"/>
    <xf numFmtId="0" fontId="10" fillId="0" borderId="5" xfId="0" applyFont="1" applyBorder="1"/>
    <xf numFmtId="169" fontId="10" fillId="7" borderId="3" xfId="0" applyNumberFormat="1" applyFont="1" applyFill="1" applyBorder="1" applyProtection="1">
      <protection locked="0"/>
    </xf>
    <xf numFmtId="169" fontId="10" fillId="16" borderId="3" xfId="0" applyNumberFormat="1" applyFont="1" applyFill="1" applyBorder="1"/>
    <xf numFmtId="2" fontId="10" fillId="16" borderId="3" xfId="0" applyNumberFormat="1" applyFont="1" applyFill="1" applyBorder="1" applyAlignment="1">
      <alignment vertical="top"/>
    </xf>
    <xf numFmtId="164" fontId="10" fillId="16" borderId="3" xfId="0" applyNumberFormat="1" applyFont="1" applyFill="1" applyBorder="1" applyAlignment="1">
      <alignment vertical="top"/>
    </xf>
    <xf numFmtId="2" fontId="11" fillId="16" borderId="3" xfId="0" applyNumberFormat="1" applyFont="1" applyFill="1" applyBorder="1" applyAlignment="1">
      <alignment vertical="top"/>
    </xf>
    <xf numFmtId="164" fontId="11" fillId="16" borderId="3" xfId="0" applyNumberFormat="1" applyFont="1" applyFill="1" applyBorder="1" applyAlignment="1">
      <alignment vertical="top"/>
    </xf>
    <xf numFmtId="2" fontId="11" fillId="8" borderId="0" xfId="0" applyNumberFormat="1" applyFont="1" applyFill="1" applyBorder="1" applyAlignment="1">
      <alignment vertical="top"/>
    </xf>
    <xf numFmtId="2" fontId="11" fillId="3" borderId="0" xfId="0" applyNumberFormat="1" applyFont="1" applyFill="1" applyBorder="1" applyAlignment="1">
      <alignment vertical="top"/>
    </xf>
    <xf numFmtId="44" fontId="11" fillId="8" borderId="0" xfId="0" applyNumberFormat="1" applyFont="1" applyFill="1" applyBorder="1" applyAlignment="1">
      <alignment vertical="top"/>
    </xf>
    <xf numFmtId="2" fontId="10" fillId="9" borderId="0" xfId="0" applyNumberFormat="1" applyFont="1" applyFill="1" applyAlignment="1">
      <alignment horizontal="left" vertical="top"/>
    </xf>
    <xf numFmtId="0" fontId="10" fillId="9" borderId="0" xfId="0" applyFont="1" applyFill="1" applyAlignment="1">
      <alignment horizontal="left" vertical="top"/>
    </xf>
    <xf numFmtId="166" fontId="10" fillId="0" borderId="0" xfId="0" applyNumberFormat="1" applyFont="1" applyAlignment="1">
      <alignment horizontal="center" vertical="top"/>
    </xf>
    <xf numFmtId="2" fontId="10" fillId="8" borderId="0" xfId="0" applyNumberFormat="1" applyFont="1" applyFill="1" applyAlignment="1">
      <alignment horizontal="left" vertical="top"/>
    </xf>
    <xf numFmtId="0" fontId="10" fillId="8" borderId="0" xfId="0" applyFont="1" applyFill="1" applyAlignment="1">
      <alignment horizontal="left" vertical="top"/>
    </xf>
    <xf numFmtId="166" fontId="10" fillId="3" borderId="0" xfId="0" applyNumberFormat="1" applyFont="1" applyFill="1" applyAlignment="1">
      <alignment horizontal="center" vertical="top"/>
    </xf>
    <xf numFmtId="2" fontId="11" fillId="16" borderId="3" xfId="0" applyNumberFormat="1" applyFont="1" applyFill="1" applyBorder="1" applyAlignment="1">
      <alignment horizontal="right" vertical="top"/>
    </xf>
    <xf numFmtId="0" fontId="10" fillId="8" borderId="0" xfId="0" applyFont="1" applyFill="1" applyAlignment="1">
      <alignment vertical="top"/>
    </xf>
    <xf numFmtId="2" fontId="11" fillId="16" borderId="28" xfId="0" applyNumberFormat="1" applyFont="1" applyFill="1" applyBorder="1" applyAlignment="1">
      <alignment horizontal="right" vertical="top"/>
    </xf>
    <xf numFmtId="166" fontId="11" fillId="8" borderId="0" xfId="0" applyNumberFormat="1" applyFont="1" applyFill="1" applyBorder="1" applyAlignment="1">
      <alignment horizontal="center" vertical="top"/>
    </xf>
    <xf numFmtId="169" fontId="10" fillId="16" borderId="3" xfId="0" applyNumberFormat="1" applyFont="1" applyFill="1" applyBorder="1" applyAlignment="1">
      <alignment vertical="top"/>
    </xf>
    <xf numFmtId="169" fontId="11" fillId="3" borderId="0" xfId="0" applyNumberFormat="1" applyFont="1" applyFill="1" applyBorder="1" applyAlignment="1">
      <alignment vertical="top"/>
    </xf>
    <xf numFmtId="169" fontId="11" fillId="16" borderId="3" xfId="0" applyNumberFormat="1" applyFont="1" applyFill="1" applyBorder="1" applyAlignment="1">
      <alignment vertical="top"/>
    </xf>
    <xf numFmtId="169" fontId="11" fillId="16" borderId="3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 applyProtection="1">
      <alignment vertical="top"/>
      <protection locked="0"/>
    </xf>
    <xf numFmtId="169" fontId="11" fillId="16" borderId="28" xfId="0" applyNumberFormat="1" applyFont="1" applyFill="1" applyBorder="1" applyAlignment="1">
      <alignment horizontal="right" vertical="top"/>
    </xf>
    <xf numFmtId="169" fontId="10" fillId="16" borderId="3" xfId="0" applyNumberFormat="1" applyFont="1" applyFill="1" applyBorder="1" applyAlignment="1">
      <alignment horizontal="center" vertical="top"/>
    </xf>
    <xf numFmtId="169" fontId="11" fillId="8" borderId="0" xfId="0" applyNumberFormat="1" applyFont="1" applyFill="1" applyBorder="1" applyAlignment="1">
      <alignment horizontal="center" vertical="top"/>
    </xf>
    <xf numFmtId="169" fontId="10" fillId="15" borderId="3" xfId="0" applyNumberFormat="1" applyFont="1" applyFill="1" applyBorder="1" applyAlignment="1">
      <alignment horizontal="center" vertical="top"/>
    </xf>
    <xf numFmtId="0" fontId="11" fillId="8" borderId="0" xfId="0" applyFont="1" applyFill="1" applyBorder="1" applyAlignment="1">
      <alignment vertical="top" wrapText="1"/>
    </xf>
    <xf numFmtId="0" fontId="11" fillId="8" borderId="0" xfId="0" applyFont="1" applyFill="1" applyBorder="1" applyAlignment="1">
      <alignment horizontal="right" vertical="top"/>
    </xf>
    <xf numFmtId="0" fontId="10" fillId="8" borderId="0" xfId="0" applyFont="1" applyFill="1" applyBorder="1" applyAlignment="1">
      <alignment vertical="top"/>
    </xf>
    <xf numFmtId="0" fontId="10" fillId="3" borderId="0" xfId="0" applyFont="1" applyFill="1" applyBorder="1" applyAlignment="1">
      <alignment vertical="top"/>
    </xf>
    <xf numFmtId="2" fontId="11" fillId="8" borderId="0" xfId="0" applyNumberFormat="1" applyFont="1" applyFill="1" applyBorder="1" applyAlignment="1">
      <alignment horizontal="right" vertical="top"/>
    </xf>
    <xf numFmtId="44" fontId="11" fillId="8" borderId="0" xfId="0" applyNumberFormat="1" applyFont="1" applyFill="1" applyBorder="1" applyAlignment="1">
      <alignment horizontal="right" vertical="top"/>
    </xf>
    <xf numFmtId="0" fontId="10" fillId="9" borderId="0" xfId="0" applyFont="1" applyFill="1" applyBorder="1" applyAlignment="1">
      <alignment vertical="top" wrapText="1"/>
    </xf>
    <xf numFmtId="0" fontId="10" fillId="9" borderId="0" xfId="0" applyFont="1" applyFill="1" applyBorder="1" applyAlignment="1">
      <alignment vertical="top"/>
    </xf>
    <xf numFmtId="0" fontId="10" fillId="8" borderId="0" xfId="0" applyFont="1" applyFill="1" applyBorder="1" applyAlignment="1">
      <alignment vertical="top" wrapText="1"/>
    </xf>
    <xf numFmtId="0" fontId="10" fillId="18" borderId="4" xfId="0" applyFont="1" applyFill="1" applyBorder="1" applyAlignment="1">
      <alignment vertical="top"/>
    </xf>
    <xf numFmtId="0" fontId="10" fillId="16" borderId="3" xfId="0" applyNumberFormat="1" applyFont="1" applyFill="1" applyBorder="1" applyAlignment="1">
      <alignment horizontal="center" vertical="top"/>
    </xf>
    <xf numFmtId="0" fontId="10" fillId="15" borderId="3" xfId="0" applyFont="1" applyFill="1" applyBorder="1" applyAlignment="1">
      <alignment horizontal="center" vertical="top"/>
    </xf>
    <xf numFmtId="169" fontId="20" fillId="8" borderId="0" xfId="0" applyNumberFormat="1" applyFont="1" applyFill="1" applyBorder="1" applyAlignment="1">
      <alignment horizontal="left" vertical="top"/>
    </xf>
    <xf numFmtId="169" fontId="11" fillId="16" borderId="3" xfId="0" applyNumberFormat="1" applyFont="1" applyFill="1" applyBorder="1"/>
    <xf numFmtId="167" fontId="11" fillId="8" borderId="0" xfId="0" applyNumberFormat="1" applyFont="1" applyFill="1" applyBorder="1" applyAlignment="1">
      <alignment vertical="top"/>
    </xf>
    <xf numFmtId="169" fontId="11" fillId="8" borderId="0" xfId="0" applyNumberFormat="1" applyFont="1" applyFill="1" applyBorder="1" applyAlignment="1">
      <alignment vertical="top"/>
    </xf>
    <xf numFmtId="169" fontId="10" fillId="9" borderId="0" xfId="0" applyNumberFormat="1" applyFont="1" applyFill="1" applyAlignment="1">
      <alignment horizontal="left" vertical="top"/>
    </xf>
    <xf numFmtId="169" fontId="10" fillId="0" borderId="0" xfId="0" applyNumberFormat="1" applyFont="1" applyAlignment="1">
      <alignment horizontal="center" vertical="top"/>
    </xf>
    <xf numFmtId="169" fontId="10" fillId="8" borderId="0" xfId="0" applyNumberFormat="1" applyFont="1" applyFill="1" applyAlignment="1">
      <alignment horizontal="left" vertical="top"/>
    </xf>
    <xf numFmtId="169" fontId="10" fillId="3" borderId="0" xfId="0" applyNumberFormat="1" applyFont="1" applyFill="1" applyAlignment="1">
      <alignment horizontal="center" vertical="top"/>
    </xf>
    <xf numFmtId="169" fontId="10" fillId="8" borderId="0" xfId="0" applyNumberFormat="1" applyFont="1" applyFill="1" applyAlignment="1">
      <alignment vertical="top"/>
    </xf>
    <xf numFmtId="169" fontId="13" fillId="8" borderId="0" xfId="0" applyNumberFormat="1" applyFont="1" applyFill="1" applyBorder="1" applyAlignment="1">
      <alignment vertical="top"/>
    </xf>
    <xf numFmtId="2" fontId="10" fillId="10" borderId="3" xfId="0" applyNumberFormat="1" applyFont="1" applyFill="1" applyBorder="1" applyAlignment="1" applyProtection="1">
      <alignment horizontal="right" vertical="center" wrapText="1"/>
      <protection locked="0"/>
    </xf>
    <xf numFmtId="2" fontId="10" fillId="11" borderId="3" xfId="0" applyNumberFormat="1" applyFont="1" applyFill="1" applyBorder="1" applyAlignment="1" applyProtection="1">
      <alignment horizontal="right" vertical="center" wrapText="1"/>
      <protection locked="0"/>
    </xf>
    <xf numFmtId="2" fontId="10" fillId="12" borderId="3" xfId="0" applyNumberFormat="1" applyFont="1" applyFill="1" applyBorder="1" applyAlignment="1" applyProtection="1">
      <alignment horizontal="right" vertical="center" wrapText="1"/>
      <protection locked="0"/>
    </xf>
    <xf numFmtId="0" fontId="10" fillId="8" borderId="0" xfId="0" applyFont="1" applyFill="1" applyBorder="1" applyAlignment="1">
      <alignment horizontal="center" vertical="top"/>
    </xf>
    <xf numFmtId="0" fontId="10" fillId="3" borderId="0" xfId="0" applyFont="1" applyFill="1" applyAlignment="1">
      <alignment vertical="top"/>
    </xf>
    <xf numFmtId="0" fontId="11" fillId="8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0" fillId="9" borderId="3" xfId="0" applyFont="1" applyFill="1" applyBorder="1" applyAlignment="1">
      <alignment horizontal="center" vertical="top"/>
    </xf>
    <xf numFmtId="0" fontId="10" fillId="9" borderId="4" xfId="0" applyFont="1" applyFill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9" borderId="3" xfId="0" applyFont="1" applyFill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169" fontId="10" fillId="10" borderId="3" xfId="0" applyNumberFormat="1" applyFont="1" applyFill="1" applyBorder="1" applyAlignment="1" applyProtection="1">
      <alignment horizontal="right" vertical="center" wrapText="1"/>
      <protection locked="0"/>
    </xf>
    <xf numFmtId="169" fontId="10" fillId="11" borderId="3" xfId="0" applyNumberFormat="1" applyFont="1" applyFill="1" applyBorder="1" applyAlignment="1" applyProtection="1">
      <alignment horizontal="right" vertical="center" wrapText="1"/>
      <protection locked="0"/>
    </xf>
    <xf numFmtId="169" fontId="10" fillId="12" borderId="3" xfId="0" applyNumberFormat="1" applyFont="1" applyFill="1" applyBorder="1" applyAlignment="1" applyProtection="1">
      <alignment horizontal="right" vertical="center" wrapText="1"/>
      <protection locked="0"/>
    </xf>
    <xf numFmtId="169" fontId="10" fillId="8" borderId="0" xfId="0" applyNumberFormat="1" applyFont="1" applyFill="1" applyBorder="1" applyAlignment="1">
      <alignment horizontal="center" vertical="top"/>
    </xf>
    <xf numFmtId="0" fontId="12" fillId="9" borderId="3" xfId="0" applyFont="1" applyFill="1" applyBorder="1" applyAlignment="1">
      <alignment vertical="top"/>
    </xf>
    <xf numFmtId="0" fontId="13" fillId="9" borderId="3" xfId="0" applyFont="1" applyFill="1" applyBorder="1" applyAlignment="1">
      <alignment vertical="top" wrapText="1"/>
    </xf>
    <xf numFmtId="0" fontId="12" fillId="9" borderId="3" xfId="0" applyFont="1" applyFill="1" applyBorder="1" applyAlignment="1">
      <alignment horizontal="center" vertical="top"/>
    </xf>
    <xf numFmtId="0" fontId="11" fillId="9" borderId="3" xfId="0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center" vertical="top"/>
    </xf>
    <xf numFmtId="2" fontId="13" fillId="10" borderId="3" xfId="0" applyNumberFormat="1" applyFont="1" applyFill="1" applyBorder="1" applyAlignment="1" applyProtection="1">
      <alignment horizontal="right" vertical="center" wrapText="1"/>
      <protection locked="0"/>
    </xf>
    <xf numFmtId="169" fontId="13" fillId="10" borderId="3" xfId="0" applyNumberFormat="1" applyFont="1" applyFill="1" applyBorder="1" applyAlignment="1" applyProtection="1">
      <alignment horizontal="right" vertical="center" wrapText="1"/>
      <protection locked="0"/>
    </xf>
    <xf numFmtId="2" fontId="13" fillId="11" borderId="3" xfId="0" applyNumberFormat="1" applyFont="1" applyFill="1" applyBorder="1" applyAlignment="1" applyProtection="1">
      <alignment horizontal="right" vertical="center" wrapText="1"/>
      <protection locked="0"/>
    </xf>
    <xf numFmtId="169" fontId="13" fillId="11" borderId="3" xfId="0" applyNumberFormat="1" applyFont="1" applyFill="1" applyBorder="1" applyAlignment="1" applyProtection="1">
      <alignment horizontal="right" vertical="center" wrapText="1"/>
      <protection locked="0"/>
    </xf>
    <xf numFmtId="2" fontId="13" fillId="12" borderId="3" xfId="0" applyNumberFormat="1" applyFont="1" applyFill="1" applyBorder="1" applyAlignment="1" applyProtection="1">
      <alignment horizontal="right" vertical="center" wrapText="1"/>
      <protection locked="0"/>
    </xf>
    <xf numFmtId="169" fontId="13" fillId="12" borderId="3" xfId="0" applyNumberFormat="1" applyFont="1" applyFill="1" applyBorder="1" applyAlignment="1" applyProtection="1">
      <alignment horizontal="right" vertical="center" wrapText="1"/>
      <protection locked="0"/>
    </xf>
    <xf numFmtId="0" fontId="4" fillId="13" borderId="0" xfId="0" applyFont="1" applyFill="1" applyBorder="1" applyAlignment="1">
      <alignment horizontal="left" vertical="top"/>
    </xf>
    <xf numFmtId="0" fontId="5" fillId="19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1" fillId="3" borderId="37" xfId="0" applyFont="1" applyFill="1" applyBorder="1" applyAlignment="1">
      <alignment horizontal="right"/>
    </xf>
    <xf numFmtId="0" fontId="21" fillId="0" borderId="38" xfId="0" applyFont="1" applyBorder="1" applyAlignment="1">
      <alignment horizontal="right"/>
    </xf>
    <xf numFmtId="0" fontId="23" fillId="0" borderId="38" xfId="0" applyFont="1" applyBorder="1" applyAlignment="1">
      <alignment horizontal="right"/>
    </xf>
    <xf numFmtId="0" fontId="10" fillId="0" borderId="4" xfId="0" applyFont="1" applyBorder="1" applyAlignment="1">
      <alignment vertical="top" wrapText="1"/>
    </xf>
    <xf numFmtId="0" fontId="24" fillId="0" borderId="7" xfId="0" applyFont="1" applyBorder="1" applyAlignment="1">
      <alignment vertical="top"/>
    </xf>
    <xf numFmtId="0" fontId="24" fillId="0" borderId="5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12" fillId="8" borderId="0" xfId="0" applyFont="1" applyFill="1" applyBorder="1" applyAlignment="1">
      <alignment vertical="top" wrapText="1"/>
    </xf>
    <xf numFmtId="0" fontId="14" fillId="0" borderId="0" xfId="0" applyFont="1" applyAlignment="1">
      <alignment vertical="top"/>
    </xf>
    <xf numFmtId="0" fontId="12" fillId="3" borderId="0" xfId="0" applyFont="1" applyFill="1" applyBorder="1" applyAlignment="1">
      <alignment vertical="top" wrapText="1"/>
    </xf>
    <xf numFmtId="0" fontId="14" fillId="3" borderId="0" xfId="0" applyFont="1" applyFill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7" fontId="15" fillId="16" borderId="3" xfId="0" applyNumberFormat="1" applyFont="1" applyFill="1" applyBorder="1" applyAlignment="1">
      <alignment horizontal="right" vertical="center"/>
    </xf>
    <xf numFmtId="0" fontId="10" fillId="15" borderId="3" xfId="0" applyFont="1" applyFill="1" applyBorder="1" applyAlignment="1">
      <alignment horizontal="right" vertical="center"/>
    </xf>
    <xf numFmtId="0" fontId="13" fillId="8" borderId="0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/>
    </xf>
    <xf numFmtId="0" fontId="17" fillId="8" borderId="0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4" fillId="3" borderId="0" xfId="0" applyFont="1" applyFill="1" applyAlignment="1"/>
    <xf numFmtId="0" fontId="17" fillId="3" borderId="0" xfId="0" applyFont="1" applyFill="1" applyBorder="1" applyAlignment="1">
      <alignment horizontal="center" vertical="center" wrapText="1"/>
    </xf>
    <xf numFmtId="169" fontId="15" fillId="16" borderId="3" xfId="0" applyNumberFormat="1" applyFont="1" applyFill="1" applyBorder="1" applyAlignment="1">
      <alignment horizontal="right" vertical="center"/>
    </xf>
    <xf numFmtId="169" fontId="10" fillId="15" borderId="3" xfId="0" applyNumberFormat="1" applyFont="1" applyFill="1" applyBorder="1" applyAlignment="1">
      <alignment horizontal="right" vertical="center"/>
    </xf>
    <xf numFmtId="0" fontId="10" fillId="8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/>
    </xf>
    <xf numFmtId="0" fontId="11" fillId="8" borderId="0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169" fontId="2" fillId="16" borderId="3" xfId="0" applyNumberFormat="1" applyFont="1" applyFill="1" applyBorder="1" applyAlignment="1">
      <alignment horizontal="right" vertical="center"/>
    </xf>
    <xf numFmtId="169" fontId="24" fillId="15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20" borderId="4" xfId="0" applyFont="1" applyFill="1" applyBorder="1" applyAlignment="1">
      <alignment vertical="center"/>
    </xf>
    <xf numFmtId="0" fontId="9" fillId="20" borderId="22" xfId="0" applyFont="1" applyFill="1" applyBorder="1" applyAlignment="1">
      <alignment vertical="center"/>
    </xf>
    <xf numFmtId="0" fontId="9" fillId="20" borderId="8" xfId="0" applyFont="1" applyFill="1" applyBorder="1" applyAlignment="1">
      <alignment vertical="center"/>
    </xf>
    <xf numFmtId="0" fontId="9" fillId="20" borderId="9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top"/>
    </xf>
    <xf numFmtId="0" fontId="4" fillId="13" borderId="2" xfId="0" applyFont="1" applyFill="1" applyBorder="1" applyAlignment="1">
      <alignment horizontal="left" vertical="top"/>
    </xf>
  </cellXfs>
  <cellStyles count="1">
    <cellStyle name="Standaard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AD4DD"/>
      <color rgb="FFC0E8FF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171451</xdr:colOff>
      <xdr:row>0</xdr:row>
      <xdr:rowOff>28575</xdr:rowOff>
    </xdr:from>
    <xdr:to>
      <xdr:col>6</xdr:col>
      <xdr:colOff>38100</xdr:colOff>
      <xdr:row>0</xdr:row>
      <xdr:rowOff>427037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17110524-3561-4917-9D0F-7018E1189A32}"/>
            </a:ext>
          </a:extLst>
        </xdr:cNvPr>
        <xdr:cNvSpPr txBox="1"/>
      </xdr:nvSpPr>
      <xdr:spPr>
        <a:xfrm flipH="1">
          <a:off x="9734551" y="28575"/>
          <a:ext cx="847724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5</xdr:col>
      <xdr:colOff>285750</xdr:colOff>
      <xdr:row>0</xdr:row>
      <xdr:rowOff>47625</xdr:rowOff>
    </xdr:from>
    <xdr:to>
      <xdr:col>6</xdr:col>
      <xdr:colOff>8255</xdr:colOff>
      <xdr:row>0</xdr:row>
      <xdr:rowOff>397510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7195B48-8E81-4390-BB63-DC4C90381E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47625"/>
          <a:ext cx="703580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591283</xdr:colOff>
      <xdr:row>0</xdr:row>
      <xdr:rowOff>28575</xdr:rowOff>
    </xdr:from>
    <xdr:to>
      <xdr:col>8</xdr:col>
      <xdr:colOff>9525</xdr:colOff>
      <xdr:row>0</xdr:row>
      <xdr:rowOff>427037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B10D8C8-CB5F-4463-AD89-548366FA76C3}"/>
            </a:ext>
          </a:extLst>
        </xdr:cNvPr>
        <xdr:cNvSpPr txBox="1"/>
      </xdr:nvSpPr>
      <xdr:spPr>
        <a:xfrm flipH="1">
          <a:off x="11335483" y="28575"/>
          <a:ext cx="999392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7</xdr:col>
      <xdr:colOff>747346</xdr:colOff>
      <xdr:row>0</xdr:row>
      <xdr:rowOff>43962</xdr:rowOff>
    </xdr:from>
    <xdr:to>
      <xdr:col>7</xdr:col>
      <xdr:colOff>1449460</xdr:colOff>
      <xdr:row>0</xdr:row>
      <xdr:rowOff>393847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53E4C04-B978-4259-8E1C-14790CA4BF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1546" y="43962"/>
          <a:ext cx="702114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591283</xdr:colOff>
      <xdr:row>0</xdr:row>
      <xdr:rowOff>28575</xdr:rowOff>
    </xdr:from>
    <xdr:to>
      <xdr:col>8</xdr:col>
      <xdr:colOff>9525</xdr:colOff>
      <xdr:row>0</xdr:row>
      <xdr:rowOff>427037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26C7449-1A83-4ECD-A982-3D9B5E8FED19}"/>
            </a:ext>
          </a:extLst>
        </xdr:cNvPr>
        <xdr:cNvSpPr txBox="1"/>
      </xdr:nvSpPr>
      <xdr:spPr>
        <a:xfrm flipH="1">
          <a:off x="11335483" y="28575"/>
          <a:ext cx="999392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7</xdr:col>
      <xdr:colOff>737821</xdr:colOff>
      <xdr:row>0</xdr:row>
      <xdr:rowOff>63012</xdr:rowOff>
    </xdr:from>
    <xdr:to>
      <xdr:col>7</xdr:col>
      <xdr:colOff>1439935</xdr:colOff>
      <xdr:row>0</xdr:row>
      <xdr:rowOff>412897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10216E6-B108-4B14-90FF-EC819432B5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2021" y="63012"/>
          <a:ext cx="702114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591283</xdr:colOff>
      <xdr:row>0</xdr:row>
      <xdr:rowOff>28575</xdr:rowOff>
    </xdr:from>
    <xdr:to>
      <xdr:col>8</xdr:col>
      <xdr:colOff>9525</xdr:colOff>
      <xdr:row>0</xdr:row>
      <xdr:rowOff>427037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1F2468F-D96A-4FD5-BAF7-89412CAA1CE3}"/>
            </a:ext>
          </a:extLst>
        </xdr:cNvPr>
        <xdr:cNvSpPr txBox="1"/>
      </xdr:nvSpPr>
      <xdr:spPr>
        <a:xfrm flipH="1">
          <a:off x="11335483" y="28575"/>
          <a:ext cx="999392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7</xdr:col>
      <xdr:colOff>747346</xdr:colOff>
      <xdr:row>0</xdr:row>
      <xdr:rowOff>43962</xdr:rowOff>
    </xdr:from>
    <xdr:to>
      <xdr:col>7</xdr:col>
      <xdr:colOff>1449460</xdr:colOff>
      <xdr:row>0</xdr:row>
      <xdr:rowOff>393847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38D542-ADCF-4208-BFD0-8BC4CB2324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1546" y="43962"/>
          <a:ext cx="702114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591283</xdr:colOff>
      <xdr:row>0</xdr:row>
      <xdr:rowOff>28575</xdr:rowOff>
    </xdr:from>
    <xdr:to>
      <xdr:col>8</xdr:col>
      <xdr:colOff>9525</xdr:colOff>
      <xdr:row>0</xdr:row>
      <xdr:rowOff>427037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EDBE538-A648-416A-9C8F-EBAD9E8B0491}"/>
            </a:ext>
          </a:extLst>
        </xdr:cNvPr>
        <xdr:cNvSpPr txBox="1"/>
      </xdr:nvSpPr>
      <xdr:spPr>
        <a:xfrm flipH="1">
          <a:off x="11335483" y="28575"/>
          <a:ext cx="999392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7</xdr:col>
      <xdr:colOff>747346</xdr:colOff>
      <xdr:row>0</xdr:row>
      <xdr:rowOff>43962</xdr:rowOff>
    </xdr:from>
    <xdr:to>
      <xdr:col>7</xdr:col>
      <xdr:colOff>1449460</xdr:colOff>
      <xdr:row>0</xdr:row>
      <xdr:rowOff>393847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6351B85-E518-47F0-A9A8-8F84F30DEA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1546" y="43962"/>
          <a:ext cx="702114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591283</xdr:colOff>
      <xdr:row>0</xdr:row>
      <xdr:rowOff>28575</xdr:rowOff>
    </xdr:from>
    <xdr:to>
      <xdr:col>8</xdr:col>
      <xdr:colOff>9525</xdr:colOff>
      <xdr:row>0</xdr:row>
      <xdr:rowOff>427037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135DDBD-914C-462F-BC97-38B954396504}"/>
            </a:ext>
          </a:extLst>
        </xdr:cNvPr>
        <xdr:cNvSpPr txBox="1"/>
      </xdr:nvSpPr>
      <xdr:spPr>
        <a:xfrm flipH="1">
          <a:off x="11335483" y="28575"/>
          <a:ext cx="999392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7</xdr:col>
      <xdr:colOff>747346</xdr:colOff>
      <xdr:row>0</xdr:row>
      <xdr:rowOff>43962</xdr:rowOff>
    </xdr:from>
    <xdr:to>
      <xdr:col>7</xdr:col>
      <xdr:colOff>1449460</xdr:colOff>
      <xdr:row>0</xdr:row>
      <xdr:rowOff>393847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9820A30-B127-4B17-95F4-C289D54B95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1546" y="43962"/>
          <a:ext cx="702114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5095875</xdr:colOff>
      <xdr:row>0</xdr:row>
      <xdr:rowOff>38100</xdr:rowOff>
    </xdr:from>
    <xdr:to>
      <xdr:col>3</xdr:col>
      <xdr:colOff>5905501</xdr:colOff>
      <xdr:row>0</xdr:row>
      <xdr:rowOff>436562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EE971C0B-ADE6-4584-8949-88BC3535F803}"/>
            </a:ext>
          </a:extLst>
        </xdr:cNvPr>
        <xdr:cNvSpPr txBox="1"/>
      </xdr:nvSpPr>
      <xdr:spPr>
        <a:xfrm>
          <a:off x="8477250" y="38100"/>
          <a:ext cx="809626" cy="3984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 editAs="oneCell">
    <xdr:from>
      <xdr:col>3</xdr:col>
      <xdr:colOff>5157788</xdr:colOff>
      <xdr:row>0</xdr:row>
      <xdr:rowOff>74612</xdr:rowOff>
    </xdr:from>
    <xdr:to>
      <xdr:col>3</xdr:col>
      <xdr:colOff>5861368</xdr:colOff>
      <xdr:row>0</xdr:row>
      <xdr:rowOff>424497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BF47036-12E8-49CD-B66E-0A97AEDBD4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163" y="74612"/>
          <a:ext cx="703580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364E-3EC1-43D3-9696-57689C8015AE}">
  <sheetPr>
    <pageSetUpPr fitToPage="1"/>
  </sheetPr>
  <dimension ref="A1:O66"/>
  <sheetViews>
    <sheetView showGridLines="0" tabSelected="1" zoomScaleNormal="100" zoomScalePageLayoutView="75" workbookViewId="0">
      <selection activeCell="I11" sqref="I11"/>
    </sheetView>
  </sheetViews>
  <sheetFormatPr defaultRowHeight="15.5"/>
  <cols>
    <col min="1" max="1" width="59.81640625" style="1" customWidth="1"/>
    <col min="2" max="2" width="33.1796875" style="1" customWidth="1"/>
    <col min="3" max="3" width="15.1796875" style="1" customWidth="1"/>
    <col min="4" max="4" width="16" style="1" customWidth="1"/>
    <col min="5" max="5" width="22.1796875" style="1" customWidth="1"/>
    <col min="6" max="6" width="14.7265625" style="1" customWidth="1"/>
    <col min="7" max="7" width="1" style="1" customWidth="1"/>
    <col min="8" max="8" width="8.81640625" style="1"/>
    <col min="9" max="9" width="10" style="1" bestFit="1" customWidth="1"/>
    <col min="10" max="10" width="8.81640625" style="1"/>
  </cols>
  <sheetData>
    <row r="1" spans="1:15" ht="37.4" customHeight="1">
      <c r="A1" s="294" t="s">
        <v>150</v>
      </c>
      <c r="B1" s="294"/>
      <c r="C1" s="294"/>
      <c r="D1" s="294"/>
      <c r="E1" s="42"/>
      <c r="F1" s="42"/>
      <c r="G1" s="5"/>
      <c r="H1"/>
      <c r="I1"/>
      <c r="J1"/>
    </row>
    <row r="2" spans="1:15" ht="6" customHeight="1">
      <c r="E2"/>
      <c r="F2"/>
      <c r="G2"/>
      <c r="H2"/>
      <c r="I2"/>
      <c r="J2"/>
    </row>
    <row r="3" spans="1:15" ht="18" customHeight="1">
      <c r="A3" s="295" t="s">
        <v>149</v>
      </c>
      <c r="B3" s="295"/>
      <c r="C3" s="295"/>
      <c r="D3" s="295"/>
      <c r="E3" s="153"/>
      <c r="F3" s="154"/>
      <c r="G3" s="153"/>
      <c r="H3"/>
      <c r="I3"/>
      <c r="J3"/>
    </row>
    <row r="4" spans="1:15" ht="15.75" customHeight="1">
      <c r="A4" s="9"/>
      <c r="B4" s="9"/>
      <c r="C4" s="9"/>
      <c r="D4" s="9"/>
      <c r="E4"/>
      <c r="F4"/>
      <c r="G4"/>
      <c r="H4"/>
      <c r="I4"/>
      <c r="J4"/>
    </row>
    <row r="5" spans="1:15" ht="5.9" customHeight="1">
      <c r="A5" s="40"/>
      <c r="B5" s="40"/>
      <c r="C5" s="40"/>
      <c r="D5" s="40"/>
      <c r="E5" s="41"/>
      <c r="F5" s="41"/>
      <c r="G5" s="41"/>
      <c r="H5"/>
      <c r="I5"/>
      <c r="J5"/>
    </row>
    <row r="6" spans="1:15" s="53" customFormat="1" ht="33" customHeight="1">
      <c r="A6" s="47" t="s">
        <v>0</v>
      </c>
      <c r="B6" s="48" t="s">
        <v>1</v>
      </c>
      <c r="C6" s="48" t="s">
        <v>2</v>
      </c>
      <c r="D6" s="48" t="s">
        <v>3</v>
      </c>
      <c r="E6" s="48" t="s">
        <v>4</v>
      </c>
      <c r="F6" s="49" t="s">
        <v>5</v>
      </c>
      <c r="G6" s="50"/>
      <c r="H6" s="51"/>
      <c r="I6" s="52"/>
      <c r="J6" s="51"/>
    </row>
    <row r="7" spans="1:15" s="53" customFormat="1" ht="14">
      <c r="A7" s="54"/>
      <c r="B7" s="55" t="s">
        <v>6</v>
      </c>
      <c r="C7" s="201"/>
      <c r="D7" s="201"/>
      <c r="E7" s="199"/>
      <c r="F7" s="200"/>
      <c r="G7" s="46"/>
      <c r="H7" s="56"/>
      <c r="I7" s="56"/>
      <c r="J7" s="56"/>
    </row>
    <row r="8" spans="1:15" s="53" customFormat="1" ht="14">
      <c r="A8" s="57"/>
      <c r="B8" s="55" t="s">
        <v>7</v>
      </c>
      <c r="C8" s="201"/>
      <c r="D8" s="201"/>
      <c r="E8" s="199"/>
      <c r="F8" s="200"/>
      <c r="G8" s="46"/>
      <c r="H8" s="56"/>
      <c r="I8" s="56"/>
      <c r="J8" s="56"/>
    </row>
    <row r="9" spans="1:15" s="53" customFormat="1" ht="14">
      <c r="A9" s="57"/>
      <c r="B9" s="55" t="s">
        <v>8</v>
      </c>
      <c r="C9" s="201"/>
      <c r="D9" s="201"/>
      <c r="E9" s="199"/>
      <c r="F9" s="200"/>
      <c r="G9" s="46"/>
      <c r="H9" s="56"/>
      <c r="I9" s="56"/>
      <c r="J9" s="56"/>
    </row>
    <row r="10" spans="1:15" s="53" customFormat="1" ht="14">
      <c r="A10" s="57"/>
      <c r="B10" s="55" t="s">
        <v>9</v>
      </c>
      <c r="C10" s="201"/>
      <c r="D10" s="201"/>
      <c r="E10" s="199"/>
      <c r="F10" s="200"/>
      <c r="G10" s="46"/>
      <c r="H10" s="56"/>
      <c r="I10" s="56"/>
      <c r="J10" s="56"/>
    </row>
    <row r="11" spans="1:15" s="53" customFormat="1" ht="14">
      <c r="A11" s="57"/>
      <c r="B11" s="55" t="s">
        <v>10</v>
      </c>
      <c r="C11" s="201"/>
      <c r="D11" s="201"/>
      <c r="E11" s="199"/>
      <c r="F11" s="200"/>
      <c r="G11" s="46"/>
      <c r="H11" s="56"/>
      <c r="I11" s="56"/>
      <c r="J11" s="56"/>
    </row>
    <row r="12" spans="1:15" s="53" customFormat="1" ht="14.5">
      <c r="A12" s="57"/>
      <c r="B12" s="58"/>
      <c r="C12" s="58"/>
      <c r="D12" s="298" t="s">
        <v>11</v>
      </c>
      <c r="E12" s="299"/>
      <c r="F12" s="211">
        <f>SUM(F7:F11)</f>
        <v>0</v>
      </c>
      <c r="G12" s="59"/>
      <c r="H12" s="56"/>
      <c r="I12" s="56"/>
      <c r="J12" s="56"/>
    </row>
    <row r="13" spans="1:15" s="53" customFormat="1" ht="5.9" customHeight="1">
      <c r="A13" s="60"/>
      <c r="B13" s="60"/>
      <c r="C13" s="60"/>
      <c r="D13" s="60"/>
      <c r="E13" s="204"/>
      <c r="F13" s="204"/>
      <c r="G13" s="204"/>
      <c r="H13" s="205"/>
    </row>
    <row r="14" spans="1:15" s="53" customFormat="1" ht="14">
      <c r="A14" s="61"/>
      <c r="B14" s="61"/>
      <c r="C14" s="62"/>
      <c r="D14" s="62"/>
      <c r="E14" s="63"/>
      <c r="F14" s="63"/>
      <c r="G14" s="63"/>
      <c r="H14" s="205"/>
      <c r="I14" s="56"/>
      <c r="J14" s="56"/>
    </row>
    <row r="15" spans="1:15" s="53" customFormat="1" ht="5.9" customHeight="1">
      <c r="A15" s="60"/>
      <c r="B15" s="60"/>
      <c r="C15" s="60"/>
      <c r="D15" s="60"/>
      <c r="E15" s="204"/>
      <c r="F15" s="204"/>
      <c r="G15" s="204"/>
      <c r="H15" s="205"/>
    </row>
    <row r="16" spans="1:15" s="53" customFormat="1" ht="14">
      <c r="A16" s="65" t="s">
        <v>12</v>
      </c>
      <c r="B16" s="55" t="s">
        <v>6</v>
      </c>
      <c r="C16" s="206">
        <f t="shared" ref="C16:C20" si="0">ROUNDUP($D16/1.15,2)</f>
        <v>0</v>
      </c>
      <c r="D16" s="202"/>
      <c r="E16" s="198"/>
      <c r="F16" s="207">
        <f>D16*E16</f>
        <v>0</v>
      </c>
      <c r="G16" s="208"/>
      <c r="H16" s="205"/>
      <c r="I16" s="56"/>
      <c r="J16" s="56"/>
      <c r="O16" s="193"/>
    </row>
    <row r="17" spans="1:10" s="53" customFormat="1" ht="14">
      <c r="A17" s="57"/>
      <c r="B17" s="55" t="s">
        <v>7</v>
      </c>
      <c r="C17" s="206">
        <f t="shared" si="0"/>
        <v>0</v>
      </c>
      <c r="D17" s="202"/>
      <c r="E17" s="198"/>
      <c r="F17" s="207">
        <f>D17*E17</f>
        <v>0</v>
      </c>
      <c r="G17" s="208"/>
      <c r="H17" s="205"/>
      <c r="I17" s="56"/>
      <c r="J17" s="56"/>
    </row>
    <row r="18" spans="1:10" s="53" customFormat="1" ht="14">
      <c r="A18" s="57"/>
      <c r="B18" s="55" t="s">
        <v>8</v>
      </c>
      <c r="C18" s="206">
        <f t="shared" si="0"/>
        <v>0</v>
      </c>
      <c r="D18" s="202"/>
      <c r="E18" s="198"/>
      <c r="F18" s="207">
        <f>D18*E18</f>
        <v>0</v>
      </c>
      <c r="G18" s="208"/>
      <c r="H18" s="205"/>
      <c r="I18" s="56"/>
      <c r="J18" s="56"/>
    </row>
    <row r="19" spans="1:10" s="53" customFormat="1" ht="14">
      <c r="A19" s="57"/>
      <c r="B19" s="55" t="s">
        <v>9</v>
      </c>
      <c r="C19" s="206">
        <f t="shared" si="0"/>
        <v>0</v>
      </c>
      <c r="D19" s="202"/>
      <c r="E19" s="198"/>
      <c r="F19" s="207">
        <f>D19*E19</f>
        <v>0</v>
      </c>
      <c r="G19" s="208"/>
      <c r="H19" s="205"/>
      <c r="I19" s="56"/>
      <c r="J19" s="56"/>
    </row>
    <row r="20" spans="1:10" s="53" customFormat="1" ht="14">
      <c r="A20" s="57"/>
      <c r="B20" s="55" t="s">
        <v>10</v>
      </c>
      <c r="C20" s="206">
        <f t="shared" si="0"/>
        <v>0</v>
      </c>
      <c r="D20" s="202"/>
      <c r="E20" s="198"/>
      <c r="F20" s="207">
        <f>D20*E20</f>
        <v>0</v>
      </c>
      <c r="G20" s="208"/>
      <c r="H20" s="205"/>
      <c r="I20" s="56"/>
      <c r="J20" s="56"/>
    </row>
    <row r="21" spans="1:10" s="53" customFormat="1" ht="14.5">
      <c r="A21" s="57"/>
      <c r="B21" s="58"/>
      <c r="C21" s="58"/>
      <c r="D21" s="298" t="s">
        <v>207</v>
      </c>
      <c r="E21" s="300"/>
      <c r="F21" s="209">
        <f>SUM(F16:F20)</f>
        <v>0</v>
      </c>
      <c r="G21" s="210"/>
      <c r="H21" s="205"/>
      <c r="I21" s="56"/>
      <c r="J21" s="56"/>
    </row>
    <row r="22" spans="1:10" s="53" customFormat="1" ht="5.9" customHeight="1">
      <c r="A22" s="60"/>
      <c r="B22" s="60"/>
      <c r="C22" s="60"/>
      <c r="D22" s="60"/>
      <c r="E22" s="204"/>
      <c r="F22" s="204"/>
      <c r="G22" s="204"/>
      <c r="H22" s="205"/>
    </row>
    <row r="23" spans="1:10" s="53" customFormat="1" ht="14.5">
      <c r="A23" s="68"/>
      <c r="B23" s="68"/>
      <c r="C23" s="69"/>
      <c r="D23" s="69"/>
      <c r="E23" s="70"/>
      <c r="F23" s="70"/>
      <c r="G23" s="70"/>
      <c r="H23" s="205"/>
      <c r="I23" s="56"/>
      <c r="J23" s="56"/>
    </row>
    <row r="24" spans="1:10" s="53" customFormat="1" ht="5.9" customHeight="1">
      <c r="A24" s="60"/>
      <c r="B24" s="60"/>
      <c r="C24" s="60"/>
      <c r="D24" s="60"/>
      <c r="E24" s="204"/>
      <c r="F24" s="204"/>
      <c r="G24" s="204"/>
      <c r="H24" s="205"/>
    </row>
    <row r="25" spans="1:10" s="53" customFormat="1" ht="14">
      <c r="A25" s="65" t="s">
        <v>13</v>
      </c>
      <c r="B25" s="55" t="s">
        <v>6</v>
      </c>
      <c r="C25" s="206">
        <f t="shared" ref="C25" si="1">ROUNDUP($D25/1.15,2)</f>
        <v>0</v>
      </c>
      <c r="D25" s="203"/>
      <c r="E25" s="197"/>
      <c r="F25" s="207">
        <f>D25*E25</f>
        <v>0</v>
      </c>
      <c r="G25" s="208"/>
      <c r="H25" s="205"/>
      <c r="I25" s="56"/>
      <c r="J25" s="56"/>
    </row>
    <row r="26" spans="1:10" s="53" customFormat="1" ht="14">
      <c r="A26" s="57"/>
      <c r="B26" s="55" t="s">
        <v>7</v>
      </c>
      <c r="C26" s="206">
        <f t="shared" ref="C26:C29" si="2">ROUNDUP($D26/1.15,2)</f>
        <v>0</v>
      </c>
      <c r="D26" s="203"/>
      <c r="E26" s="197"/>
      <c r="F26" s="207">
        <f>D26*E26</f>
        <v>0</v>
      </c>
      <c r="G26" s="208"/>
      <c r="H26" s="205"/>
      <c r="I26" s="56"/>
      <c r="J26" s="56"/>
    </row>
    <row r="27" spans="1:10" s="53" customFormat="1" ht="14">
      <c r="A27" s="57"/>
      <c r="B27" s="55" t="s">
        <v>8</v>
      </c>
      <c r="C27" s="206">
        <f>ROUNDUP($D27/1.15,2)</f>
        <v>0</v>
      </c>
      <c r="D27" s="203"/>
      <c r="E27" s="197"/>
      <c r="F27" s="207">
        <f>D27*E27</f>
        <v>0</v>
      </c>
      <c r="G27" s="208"/>
      <c r="H27" s="205"/>
      <c r="I27" s="56"/>
      <c r="J27" s="56"/>
    </row>
    <row r="28" spans="1:10" s="53" customFormat="1" ht="14">
      <c r="A28" s="57"/>
      <c r="B28" s="55" t="s">
        <v>9</v>
      </c>
      <c r="C28" s="206">
        <f t="shared" si="2"/>
        <v>0</v>
      </c>
      <c r="D28" s="203"/>
      <c r="E28" s="197"/>
      <c r="F28" s="207">
        <f>D28*E28</f>
        <v>0</v>
      </c>
      <c r="G28" s="208"/>
      <c r="H28" s="205"/>
      <c r="I28" s="56"/>
      <c r="J28" s="56"/>
    </row>
    <row r="29" spans="1:10" s="53" customFormat="1" ht="14">
      <c r="A29" s="57"/>
      <c r="B29" s="55" t="s">
        <v>10</v>
      </c>
      <c r="C29" s="206">
        <f t="shared" si="2"/>
        <v>0</v>
      </c>
      <c r="D29" s="203"/>
      <c r="E29" s="197"/>
      <c r="F29" s="207">
        <f>D29*E29</f>
        <v>0</v>
      </c>
      <c r="G29" s="208"/>
      <c r="H29" s="205"/>
      <c r="I29" s="56"/>
      <c r="J29" s="56"/>
    </row>
    <row r="30" spans="1:10" s="53" customFormat="1" ht="14.5">
      <c r="A30" s="58"/>
      <c r="B30" s="58"/>
      <c r="C30" s="58"/>
      <c r="D30" s="298" t="s">
        <v>208</v>
      </c>
      <c r="E30" s="300"/>
      <c r="F30" s="209">
        <f>SUM(F25:F29)</f>
        <v>0</v>
      </c>
      <c r="G30" s="210"/>
      <c r="H30" s="205"/>
      <c r="I30" s="56"/>
      <c r="J30" s="56"/>
    </row>
    <row r="31" spans="1:10" s="53" customFormat="1" ht="5.9" customHeight="1">
      <c r="A31" s="204"/>
      <c r="B31" s="58"/>
      <c r="C31" s="73"/>
      <c r="D31" s="73"/>
      <c r="E31" s="74"/>
      <c r="F31" s="58"/>
      <c r="G31" s="74"/>
      <c r="H31" s="205"/>
      <c r="I31" s="56"/>
      <c r="J31" s="56"/>
    </row>
    <row r="32" spans="1:10" s="53" customFormat="1" ht="15.75" customHeight="1">
      <c r="A32" s="76"/>
      <c r="B32" s="76"/>
      <c r="C32" s="76"/>
      <c r="D32" s="76"/>
      <c r="E32" s="205"/>
      <c r="F32" s="205"/>
      <c r="G32" s="205"/>
      <c r="H32" s="205"/>
    </row>
    <row r="33" spans="1:10" s="53" customFormat="1" ht="5.9" customHeight="1">
      <c r="A33" s="60"/>
      <c r="B33" s="60"/>
      <c r="C33" s="60"/>
      <c r="D33" s="60"/>
      <c r="E33" s="204"/>
      <c r="F33" s="204"/>
      <c r="G33" s="204"/>
      <c r="H33" s="205"/>
    </row>
    <row r="34" spans="1:10" s="53" customFormat="1" ht="14">
      <c r="A34" s="65" t="s">
        <v>14</v>
      </c>
      <c r="B34" s="55" t="s">
        <v>6</v>
      </c>
      <c r="C34" s="206">
        <f t="shared" ref="C34:D38" si="3">C7+C16+C25</f>
        <v>0</v>
      </c>
      <c r="D34" s="206">
        <f t="shared" si="3"/>
        <v>0</v>
      </c>
      <c r="E34" s="196"/>
      <c r="F34" s="196"/>
      <c r="G34" s="208"/>
      <c r="H34" s="205"/>
      <c r="I34" s="56"/>
      <c r="J34" s="56"/>
    </row>
    <row r="35" spans="1:10" s="53" customFormat="1" ht="14">
      <c r="A35" s="57"/>
      <c r="B35" s="55" t="s">
        <v>7</v>
      </c>
      <c r="C35" s="206">
        <f t="shared" si="3"/>
        <v>0</v>
      </c>
      <c r="D35" s="206">
        <f t="shared" si="3"/>
        <v>0</v>
      </c>
      <c r="E35" s="196"/>
      <c r="F35" s="196"/>
      <c r="G35" s="208"/>
      <c r="H35" s="205"/>
      <c r="I35" s="56"/>
      <c r="J35" s="56"/>
    </row>
    <row r="36" spans="1:10" s="53" customFormat="1" ht="14">
      <c r="A36" s="57"/>
      <c r="B36" s="55" t="s">
        <v>8</v>
      </c>
      <c r="C36" s="206">
        <f t="shared" si="3"/>
        <v>0</v>
      </c>
      <c r="D36" s="206">
        <f t="shared" si="3"/>
        <v>0</v>
      </c>
      <c r="E36" s="196"/>
      <c r="F36" s="196"/>
      <c r="G36" s="46"/>
      <c r="H36" s="205"/>
      <c r="I36" s="56"/>
      <c r="J36" s="56"/>
    </row>
    <row r="37" spans="1:10" s="53" customFormat="1" ht="14">
      <c r="A37" s="57"/>
      <c r="B37" s="55" t="s">
        <v>9</v>
      </c>
      <c r="C37" s="206">
        <f t="shared" si="3"/>
        <v>0</v>
      </c>
      <c r="D37" s="206">
        <f t="shared" si="3"/>
        <v>0</v>
      </c>
      <c r="E37" s="196"/>
      <c r="F37" s="196"/>
      <c r="G37" s="46"/>
      <c r="H37" s="205"/>
      <c r="I37" s="56"/>
      <c r="J37" s="56"/>
    </row>
    <row r="38" spans="1:10" s="53" customFormat="1" ht="14">
      <c r="A38" s="57"/>
      <c r="B38" s="55" t="s">
        <v>10</v>
      </c>
      <c r="C38" s="206">
        <f t="shared" si="3"/>
        <v>0</v>
      </c>
      <c r="D38" s="206">
        <f t="shared" si="3"/>
        <v>0</v>
      </c>
      <c r="E38" s="196"/>
      <c r="F38" s="196"/>
      <c r="G38" s="46"/>
      <c r="H38" s="205"/>
      <c r="I38" s="56"/>
      <c r="J38" s="56"/>
    </row>
    <row r="39" spans="1:10" s="53" customFormat="1" ht="14.5">
      <c r="A39" s="58"/>
      <c r="B39" s="58"/>
      <c r="C39" s="58"/>
      <c r="D39" s="298" t="s">
        <v>15</v>
      </c>
      <c r="E39" s="300"/>
      <c r="F39" s="209">
        <f>SUM(F34:F38)</f>
        <v>0</v>
      </c>
      <c r="G39" s="78"/>
      <c r="H39" s="205"/>
      <c r="I39" s="56"/>
      <c r="J39" s="56"/>
    </row>
    <row r="40" spans="1:10" s="53" customFormat="1" ht="5.9" customHeight="1">
      <c r="A40" s="58"/>
      <c r="B40" s="58"/>
      <c r="C40" s="58"/>
      <c r="D40" s="58"/>
      <c r="E40" s="58"/>
      <c r="F40" s="75"/>
      <c r="G40" s="75"/>
      <c r="H40" s="56"/>
      <c r="I40" s="56"/>
      <c r="J40" s="56"/>
    </row>
    <row r="41" spans="1:10" s="52" customFormat="1" ht="14.5">
      <c r="A41" s="68"/>
      <c r="B41" s="68"/>
      <c r="C41" s="68"/>
      <c r="D41" s="68"/>
      <c r="E41" s="68"/>
      <c r="F41" s="71"/>
      <c r="G41" s="71"/>
      <c r="H41" s="79"/>
      <c r="I41" s="79"/>
      <c r="J41" s="79"/>
    </row>
    <row r="42" spans="1:10" s="53" customFormat="1" ht="5.9" customHeight="1">
      <c r="A42" s="296"/>
      <c r="B42" s="296"/>
      <c r="C42" s="296"/>
      <c r="D42" s="296"/>
      <c r="E42" s="296"/>
      <c r="F42" s="296"/>
      <c r="G42" s="80"/>
      <c r="H42" s="56"/>
      <c r="I42" s="56"/>
      <c r="J42" s="56"/>
    </row>
    <row r="43" spans="1:10" s="53" customFormat="1" ht="14">
      <c r="A43" s="81" t="s">
        <v>16</v>
      </c>
      <c r="B43" s="82" t="s">
        <v>17</v>
      </c>
      <c r="C43" s="83"/>
      <c r="D43" s="83"/>
      <c r="E43" s="84"/>
      <c r="F43" s="195"/>
      <c r="G43" s="85"/>
      <c r="H43" s="56"/>
      <c r="I43" s="56"/>
      <c r="J43" s="56"/>
    </row>
    <row r="44" spans="1:10" s="53" customFormat="1" ht="14">
      <c r="A44" s="72"/>
      <c r="B44" s="82" t="s">
        <v>18</v>
      </c>
      <c r="C44" s="83"/>
      <c r="D44" s="83"/>
      <c r="E44" s="84"/>
      <c r="F44" s="195"/>
      <c r="G44" s="85"/>
      <c r="H44" s="56"/>
      <c r="I44" s="56"/>
      <c r="J44" s="56"/>
    </row>
    <row r="45" spans="1:10" s="53" customFormat="1" ht="14">
      <c r="A45" s="72"/>
      <c r="B45" s="86" t="s">
        <v>19</v>
      </c>
      <c r="C45" s="83"/>
      <c r="D45" s="83"/>
      <c r="E45" s="84"/>
      <c r="F45" s="195"/>
      <c r="G45" s="85"/>
      <c r="H45" s="56"/>
      <c r="I45" s="56"/>
      <c r="J45" s="56"/>
    </row>
    <row r="46" spans="1:10" s="53" customFormat="1" ht="14">
      <c r="A46" s="204"/>
      <c r="B46" s="212" t="s">
        <v>20</v>
      </c>
      <c r="C46" s="213"/>
      <c r="D46" s="213"/>
      <c r="E46" s="214"/>
      <c r="F46" s="215"/>
      <c r="G46" s="85"/>
      <c r="H46" s="56"/>
      <c r="I46" s="56"/>
      <c r="J46" s="56"/>
    </row>
    <row r="47" spans="1:10" s="53" customFormat="1" ht="14">
      <c r="A47" s="204"/>
      <c r="B47" s="212" t="s">
        <v>21</v>
      </c>
      <c r="C47" s="213"/>
      <c r="D47" s="213"/>
      <c r="E47" s="214"/>
      <c r="F47" s="216">
        <f>SUM(F39)</f>
        <v>0</v>
      </c>
      <c r="G47" s="87"/>
      <c r="H47" s="56"/>
      <c r="I47" s="56"/>
      <c r="J47" s="56"/>
    </row>
    <row r="48" spans="1:10" s="53" customFormat="1" ht="27.75" customHeight="1">
      <c r="A48" s="204"/>
      <c r="B48" s="301" t="s">
        <v>209</v>
      </c>
      <c r="C48" s="302"/>
      <c r="D48" s="302"/>
      <c r="E48" s="303"/>
      <c r="F48" s="216">
        <f>SUM(F39)</f>
        <v>0</v>
      </c>
      <c r="G48" s="87"/>
      <c r="H48" s="56"/>
      <c r="I48" s="56"/>
      <c r="J48" s="56"/>
    </row>
    <row r="49" spans="1:10" s="53" customFormat="1" ht="5.9" customHeight="1">
      <c r="A49" s="297"/>
      <c r="B49" s="297"/>
      <c r="C49" s="297"/>
      <c r="D49" s="297"/>
      <c r="E49" s="297"/>
      <c r="F49" s="297"/>
      <c r="G49" s="80"/>
      <c r="H49" s="56"/>
      <c r="I49" s="56"/>
      <c r="J49" s="56"/>
    </row>
    <row r="50" spans="1:10" s="53" customFormat="1" ht="14">
      <c r="A50" s="204"/>
      <c r="B50" s="57"/>
      <c r="C50" s="57"/>
      <c r="D50" s="65" t="s">
        <v>22</v>
      </c>
      <c r="E50" s="57"/>
      <c r="F50" s="256">
        <f>SUM(F43:F48)</f>
        <v>0</v>
      </c>
      <c r="G50" s="89"/>
      <c r="H50" s="56"/>
      <c r="I50" s="56"/>
      <c r="J50" s="56"/>
    </row>
    <row r="51" spans="1:10" s="53" customFormat="1" ht="5.9" customHeight="1">
      <c r="A51" s="77"/>
      <c r="B51" s="88"/>
      <c r="C51" s="88"/>
      <c r="D51" s="88"/>
      <c r="E51" s="88"/>
      <c r="F51" s="67"/>
      <c r="G51" s="67"/>
      <c r="H51" s="56"/>
      <c r="I51" s="56"/>
      <c r="J51" s="56"/>
    </row>
    <row r="52" spans="1:10" s="53" customFormat="1" ht="14">
      <c r="A52" s="90"/>
      <c r="B52" s="90"/>
      <c r="C52" s="90"/>
      <c r="D52" s="90"/>
      <c r="E52" s="90"/>
      <c r="F52" s="64"/>
      <c r="G52" s="64"/>
      <c r="H52" s="56"/>
      <c r="I52" s="56"/>
      <c r="J52" s="56"/>
    </row>
    <row r="53" spans="1:10" s="53" customFormat="1" ht="5.9" customHeight="1">
      <c r="A53" s="88"/>
      <c r="B53" s="88"/>
      <c r="C53" s="88"/>
      <c r="D53" s="88"/>
      <c r="E53" s="88"/>
      <c r="F53" s="66"/>
      <c r="G53" s="66"/>
      <c r="H53" s="56"/>
      <c r="I53" s="56"/>
      <c r="J53" s="56"/>
    </row>
    <row r="54" spans="1:10" s="118" customFormat="1" ht="14">
      <c r="A54" s="184" t="s">
        <v>206</v>
      </c>
      <c r="B54" s="184"/>
      <c r="C54" s="184"/>
      <c r="D54" s="88"/>
      <c r="E54" s="88"/>
      <c r="F54" s="66"/>
      <c r="G54" s="66"/>
      <c r="H54" s="90"/>
      <c r="I54" s="90"/>
      <c r="J54" s="90"/>
    </row>
    <row r="55" spans="1:10" s="118" customFormat="1" ht="14">
      <c r="A55" s="187" t="s">
        <v>23</v>
      </c>
      <c r="B55" s="188"/>
      <c r="C55" s="188"/>
      <c r="D55" s="188"/>
      <c r="E55" s="188"/>
      <c r="F55" s="189"/>
      <c r="G55" s="186"/>
      <c r="H55" s="90"/>
      <c r="I55" s="90"/>
      <c r="J55" s="90"/>
    </row>
    <row r="56" spans="1:10" s="118" customFormat="1" ht="14">
      <c r="A56" s="190" t="s">
        <v>24</v>
      </c>
      <c r="B56" s="191"/>
      <c r="C56" s="191"/>
      <c r="D56" s="191"/>
      <c r="E56" s="191"/>
      <c r="F56" s="192"/>
      <c r="G56" s="186"/>
      <c r="H56" s="90"/>
      <c r="I56" s="90"/>
      <c r="J56" s="90"/>
    </row>
    <row r="57" spans="1:10" s="118" customFormat="1" ht="14">
      <c r="A57" s="170" t="s">
        <v>25</v>
      </c>
      <c r="B57" s="92"/>
      <c r="C57" s="92"/>
      <c r="D57" s="92"/>
      <c r="E57" s="92"/>
      <c r="F57" s="171"/>
      <c r="G57" s="186"/>
      <c r="H57" s="90"/>
      <c r="I57" s="90"/>
      <c r="J57" s="90"/>
    </row>
    <row r="58" spans="1:10" s="118" customFormat="1" ht="14">
      <c r="A58" s="181" t="s">
        <v>26</v>
      </c>
      <c r="B58" s="182"/>
      <c r="C58" s="182"/>
      <c r="D58" s="182"/>
      <c r="E58" s="182"/>
      <c r="F58" s="183"/>
      <c r="G58" s="186"/>
      <c r="H58" s="90"/>
      <c r="I58" s="90"/>
      <c r="J58" s="90"/>
    </row>
    <row r="59" spans="1:10" s="118" customFormat="1" ht="14">
      <c r="A59" s="172" t="s">
        <v>27</v>
      </c>
      <c r="B59" s="173"/>
      <c r="C59" s="173"/>
      <c r="D59" s="173"/>
      <c r="E59" s="173"/>
      <c r="F59" s="174"/>
      <c r="G59" s="186"/>
      <c r="H59" s="90"/>
      <c r="I59" s="90"/>
      <c r="J59" s="90"/>
    </row>
    <row r="60" spans="1:10" s="44" customFormat="1" ht="5.9" customHeight="1">
      <c r="A60" s="185"/>
      <c r="B60" s="185"/>
      <c r="C60" s="185"/>
      <c r="D60" s="185"/>
      <c r="E60" s="185"/>
      <c r="F60" s="185"/>
      <c r="G60" s="185"/>
      <c r="H60" s="7"/>
      <c r="I60" s="7"/>
      <c r="J60" s="7"/>
    </row>
    <row r="61" spans="1:10">
      <c r="A61" s="7"/>
      <c r="B61" s="7"/>
      <c r="C61" s="7"/>
      <c r="D61" s="7"/>
      <c r="E61" s="7"/>
      <c r="F61" s="7"/>
      <c r="G61" s="7"/>
    </row>
    <row r="62" spans="1:10">
      <c r="A62" s="7"/>
      <c r="B62" s="7"/>
      <c r="C62" s="7"/>
      <c r="D62" s="7"/>
      <c r="E62" s="7"/>
      <c r="F62" s="7"/>
      <c r="G62" s="7"/>
    </row>
    <row r="63" spans="1:10">
      <c r="A63" s="7"/>
      <c r="B63" s="7"/>
      <c r="C63" s="7"/>
      <c r="D63" s="7"/>
      <c r="E63" s="7"/>
      <c r="F63" s="7"/>
      <c r="G63" s="7"/>
    </row>
    <row r="64" spans="1:10">
      <c r="A64" s="7"/>
      <c r="B64" s="7"/>
      <c r="C64" s="7"/>
      <c r="D64" s="7"/>
      <c r="E64" s="7"/>
      <c r="F64" s="7"/>
      <c r="G64" s="7"/>
    </row>
    <row r="65" spans="1:7">
      <c r="A65" s="6"/>
      <c r="B65" s="7"/>
      <c r="C65" s="7"/>
      <c r="D65" s="7"/>
      <c r="E65" s="7"/>
      <c r="F65" s="7"/>
      <c r="G65" s="7"/>
    </row>
    <row r="66" spans="1:7">
      <c r="A66" s="8"/>
      <c r="B66" s="7"/>
      <c r="C66" s="7"/>
      <c r="D66" s="7"/>
      <c r="E66" s="7"/>
      <c r="F66" s="7"/>
      <c r="G66" s="7"/>
    </row>
  </sheetData>
  <sheetProtection password="EDF9" sheet="1" objects="1" scenarios="1"/>
  <mergeCells count="9">
    <mergeCell ref="A1:D1"/>
    <mergeCell ref="A3:D3"/>
    <mergeCell ref="A42:F42"/>
    <mergeCell ref="A49:F49"/>
    <mergeCell ref="D12:E12"/>
    <mergeCell ref="D21:E21"/>
    <mergeCell ref="D30:E30"/>
    <mergeCell ref="D39:E39"/>
    <mergeCell ref="B48:E48"/>
  </mergeCells>
  <pageMargins left="0.25" right="0.25" top="0.75" bottom="0.75" header="0.3" footer="0.3"/>
  <pageSetup paperSize="9" scale="62" fitToWidth="0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75D4-398E-4C37-AF06-D31A1900B564}">
  <sheetPr>
    <pageSetUpPr fitToPage="1"/>
  </sheetPr>
  <dimension ref="A1:L83"/>
  <sheetViews>
    <sheetView showGridLines="0" zoomScaleNormal="100" workbookViewId="0">
      <selection activeCell="Q31" sqref="Q31"/>
    </sheetView>
  </sheetViews>
  <sheetFormatPr defaultRowHeight="15.5"/>
  <cols>
    <col min="1" max="1" width="1.453125" style="44" customWidth="1"/>
    <col min="2" max="2" width="52.453125" style="2" customWidth="1"/>
    <col min="3" max="3" width="19.54296875" style="2" customWidth="1"/>
    <col min="4" max="4" width="22.26953125" style="2" customWidth="1"/>
    <col min="5" max="5" width="15" style="2" customWidth="1"/>
    <col min="6" max="6" width="22" style="2" customWidth="1"/>
    <col min="7" max="7" width="28.453125" style="2" customWidth="1"/>
    <col min="8" max="8" width="23.7265625" style="2" customWidth="1"/>
    <col min="9" max="9" width="0.81640625" style="43" customWidth="1"/>
    <col min="10" max="12" width="8.81640625" style="2"/>
  </cols>
  <sheetData>
    <row r="1" spans="1:12" ht="37.4" customHeight="1">
      <c r="A1" s="42"/>
      <c r="B1" s="294" t="s">
        <v>150</v>
      </c>
      <c r="C1" s="294"/>
      <c r="D1" s="294"/>
      <c r="E1" s="294"/>
      <c r="F1" s="42"/>
      <c r="G1" s="42"/>
      <c r="H1" s="5"/>
      <c r="I1" s="42"/>
      <c r="J1"/>
      <c r="K1"/>
      <c r="L1"/>
    </row>
    <row r="2" spans="1:12" ht="6" customHeight="1">
      <c r="B2" s="1"/>
      <c r="C2" s="1"/>
      <c r="D2" s="1"/>
      <c r="E2" s="1"/>
      <c r="F2"/>
      <c r="G2"/>
      <c r="H2"/>
      <c r="I2" s="44"/>
      <c r="J2"/>
      <c r="K2"/>
      <c r="L2"/>
    </row>
    <row r="3" spans="1:12" ht="18" customHeight="1">
      <c r="A3" s="155"/>
      <c r="B3" s="295" t="s">
        <v>183</v>
      </c>
      <c r="C3" s="295"/>
      <c r="D3" s="295"/>
      <c r="E3" s="295"/>
      <c r="F3" s="153"/>
      <c r="G3" s="154"/>
      <c r="H3" s="153"/>
      <c r="I3" s="155"/>
      <c r="J3"/>
      <c r="K3"/>
      <c r="L3"/>
    </row>
    <row r="4" spans="1:12" ht="15.75" customHeight="1">
      <c r="B4" s="9"/>
      <c r="C4" s="9"/>
      <c r="D4" s="9"/>
      <c r="E4" s="9"/>
      <c r="F4"/>
      <c r="G4"/>
      <c r="H4"/>
      <c r="I4" s="44"/>
      <c r="J4"/>
      <c r="K4"/>
      <c r="L4"/>
    </row>
    <row r="5" spans="1:12" ht="5.9" customHeight="1">
      <c r="A5" s="45"/>
      <c r="B5" s="40"/>
      <c r="C5" s="40"/>
      <c r="D5" s="40"/>
      <c r="E5" s="40"/>
      <c r="F5" s="41"/>
      <c r="G5" s="41"/>
      <c r="H5" s="41"/>
      <c r="I5" s="45"/>
      <c r="J5"/>
      <c r="K5"/>
      <c r="L5"/>
    </row>
    <row r="6" spans="1:12" s="53" customFormat="1" ht="42">
      <c r="A6" s="93"/>
      <c r="B6" s="94" t="s">
        <v>28</v>
      </c>
      <c r="C6" s="95" t="s">
        <v>2</v>
      </c>
      <c r="D6" s="95" t="s">
        <v>3</v>
      </c>
      <c r="E6" s="95" t="s">
        <v>4</v>
      </c>
      <c r="F6" s="95" t="s">
        <v>29</v>
      </c>
      <c r="G6" s="95" t="s">
        <v>30</v>
      </c>
      <c r="H6" s="96"/>
      <c r="I6" s="97"/>
      <c r="J6" s="98"/>
      <c r="K6" s="98"/>
      <c r="L6" s="98"/>
    </row>
    <row r="7" spans="1:12" s="53" customFormat="1" ht="14">
      <c r="A7" s="93"/>
      <c r="B7" s="99" t="s">
        <v>31</v>
      </c>
      <c r="C7" s="217">
        <f>Tabblad_1_Gebiedsaanvraag2027!C16</f>
        <v>0</v>
      </c>
      <c r="D7" s="217">
        <f>Tabblad_1_Gebiedsaanvraag2027!D16</f>
        <v>0</v>
      </c>
      <c r="E7" s="234">
        <f>Tabblad_1_Gebiedsaanvraag2027!E16</f>
        <v>0</v>
      </c>
      <c r="F7" s="234">
        <f>Tabblad_1_Gebiedsaanvraag2027!F16</f>
        <v>0</v>
      </c>
      <c r="G7" s="234">
        <f>F7*2</f>
        <v>0</v>
      </c>
      <c r="H7" s="100"/>
      <c r="I7" s="97"/>
      <c r="J7" s="98"/>
      <c r="K7" s="98"/>
      <c r="L7" s="98"/>
    </row>
    <row r="8" spans="1:12" s="53" customFormat="1" ht="14">
      <c r="A8" s="93"/>
      <c r="B8" s="101" t="s">
        <v>32</v>
      </c>
      <c r="C8" s="217">
        <f>Tabblad_1_Gebiedsaanvraag2027!C25</f>
        <v>0</v>
      </c>
      <c r="D8" s="217">
        <f>Tabblad_1_Gebiedsaanvraag2027!D25</f>
        <v>0</v>
      </c>
      <c r="E8" s="234">
        <f>Tabblad_1_Gebiedsaanvraag2027!E25</f>
        <v>0</v>
      </c>
      <c r="F8" s="234">
        <f>Tabblad_1_Gebiedsaanvraag2027!F25</f>
        <v>0</v>
      </c>
      <c r="G8" s="234">
        <f>F8*2</f>
        <v>0</v>
      </c>
      <c r="H8" s="100"/>
      <c r="I8" s="97"/>
      <c r="J8" s="98"/>
      <c r="K8" s="98"/>
      <c r="L8" s="98"/>
    </row>
    <row r="9" spans="1:12" s="53" customFormat="1" ht="14">
      <c r="A9" s="93"/>
      <c r="B9" s="102" t="s">
        <v>184</v>
      </c>
      <c r="C9" s="219">
        <f>C7+C8</f>
        <v>0</v>
      </c>
      <c r="D9" s="219">
        <f>D7+D8</f>
        <v>0</v>
      </c>
      <c r="E9" s="235"/>
      <c r="F9" s="236">
        <f>F7+F8</f>
        <v>0</v>
      </c>
      <c r="G9" s="236">
        <f>G7+G8</f>
        <v>0</v>
      </c>
      <c r="H9" s="100"/>
      <c r="I9" s="97"/>
      <c r="J9" s="98"/>
      <c r="K9" s="98"/>
      <c r="L9" s="98"/>
    </row>
    <row r="10" spans="1:12" s="53" customFormat="1" ht="5.9" customHeight="1">
      <c r="A10" s="93"/>
      <c r="B10" s="102"/>
      <c r="C10" s="221"/>
      <c r="D10" s="221"/>
      <c r="E10" s="222"/>
      <c r="F10" s="223"/>
      <c r="G10" s="223"/>
      <c r="H10" s="100"/>
      <c r="I10" s="97"/>
      <c r="J10" s="98"/>
      <c r="K10" s="98"/>
      <c r="L10" s="98"/>
    </row>
    <row r="11" spans="1:12" s="53" customFormat="1" ht="14">
      <c r="A11" s="103"/>
      <c r="B11" s="104"/>
      <c r="C11" s="224"/>
      <c r="D11" s="224"/>
      <c r="E11" s="225"/>
      <c r="F11" s="225"/>
      <c r="G11" s="226"/>
      <c r="H11" s="105"/>
      <c r="I11" s="106"/>
      <c r="J11" s="98"/>
      <c r="K11" s="98"/>
      <c r="L11" s="98"/>
    </row>
    <row r="12" spans="1:12" s="53" customFormat="1" ht="5.9" customHeight="1">
      <c r="A12" s="93"/>
      <c r="B12" s="96"/>
      <c r="C12" s="227"/>
      <c r="D12" s="227"/>
      <c r="E12" s="228"/>
      <c r="F12" s="228"/>
      <c r="G12" s="229"/>
      <c r="H12" s="107"/>
      <c r="I12" s="97"/>
      <c r="J12" s="98"/>
      <c r="K12" s="98"/>
      <c r="L12" s="98"/>
    </row>
    <row r="13" spans="1:12" s="53" customFormat="1" ht="14">
      <c r="A13" s="93"/>
      <c r="B13" s="94" t="s">
        <v>33</v>
      </c>
      <c r="C13" s="230">
        <f>Tabblad_1_Gebiedsaanvraag2027!C7</f>
        <v>0</v>
      </c>
      <c r="D13" s="230">
        <f>Tabblad_1_Gebiedsaanvraag2027!D7</f>
        <v>0</v>
      </c>
      <c r="E13" s="237">
        <f>Tabblad_1_Gebiedsaanvraag2027!E7</f>
        <v>0</v>
      </c>
      <c r="F13" s="237">
        <f>Tabblad_1_Gebiedsaanvraag2027!F7</f>
        <v>0</v>
      </c>
      <c r="G13" s="231"/>
      <c r="H13" s="108"/>
      <c r="I13" s="97"/>
      <c r="J13" s="98"/>
      <c r="K13" s="98"/>
      <c r="L13" s="98"/>
    </row>
    <row r="14" spans="1:12" s="53" customFormat="1" ht="5.9" customHeight="1">
      <c r="A14" s="93"/>
      <c r="B14" s="94"/>
      <c r="C14" s="142"/>
      <c r="D14" s="142"/>
      <c r="E14" s="143"/>
      <c r="F14" s="143"/>
      <c r="G14" s="108"/>
      <c r="H14" s="108"/>
      <c r="I14" s="97"/>
      <c r="J14" s="98"/>
      <c r="K14" s="98"/>
      <c r="L14" s="98"/>
    </row>
    <row r="15" spans="1:12" s="52" customFormat="1" ht="14">
      <c r="A15" s="144"/>
      <c r="B15" s="145"/>
      <c r="C15" s="146"/>
      <c r="D15" s="146"/>
      <c r="E15" s="147"/>
      <c r="F15" s="147"/>
      <c r="G15" s="135"/>
      <c r="H15" s="135"/>
      <c r="I15" s="135"/>
      <c r="J15" s="122"/>
      <c r="K15" s="122"/>
      <c r="L15" s="122"/>
    </row>
    <row r="16" spans="1:12" s="53" customFormat="1" ht="5.9" customHeight="1">
      <c r="A16" s="93"/>
      <c r="B16" s="94"/>
      <c r="C16" s="142"/>
      <c r="D16" s="142"/>
      <c r="E16" s="143"/>
      <c r="F16" s="143"/>
      <c r="G16" s="108"/>
      <c r="H16" s="108"/>
      <c r="I16" s="97"/>
      <c r="J16" s="98"/>
      <c r="K16" s="98"/>
      <c r="L16" s="98"/>
    </row>
    <row r="17" spans="1:12" s="53" customFormat="1" ht="14">
      <c r="A17" s="93"/>
      <c r="B17" s="109" t="s">
        <v>34</v>
      </c>
      <c r="C17" s="238"/>
      <c r="D17" s="318"/>
      <c r="E17" s="319"/>
      <c r="F17" s="319"/>
      <c r="G17" s="320"/>
      <c r="H17" s="97"/>
      <c r="I17" s="97"/>
      <c r="J17" s="98"/>
      <c r="K17" s="98"/>
      <c r="L17" s="98"/>
    </row>
    <row r="18" spans="1:12" s="53" customFormat="1" ht="14">
      <c r="A18" s="93"/>
      <c r="B18" s="109" t="s">
        <v>35</v>
      </c>
      <c r="C18" s="238"/>
      <c r="D18" s="321"/>
      <c r="E18" s="319"/>
      <c r="F18" s="319"/>
      <c r="G18" s="320"/>
      <c r="H18" s="97"/>
      <c r="I18" s="97"/>
      <c r="J18" s="98"/>
      <c r="K18" s="98"/>
      <c r="L18" s="98"/>
    </row>
    <row r="19" spans="1:12" s="53" customFormat="1" ht="14">
      <c r="A19" s="93"/>
      <c r="B19" s="109" t="s">
        <v>36</v>
      </c>
      <c r="C19" s="238"/>
      <c r="D19" s="321"/>
      <c r="E19" s="319"/>
      <c r="F19" s="319"/>
      <c r="G19" s="320"/>
      <c r="H19" s="97"/>
      <c r="I19" s="97"/>
      <c r="J19" s="98"/>
      <c r="K19" s="98"/>
      <c r="L19" s="98"/>
    </row>
    <row r="20" spans="1:12" s="53" customFormat="1" ht="14">
      <c r="A20" s="93"/>
      <c r="B20" s="109" t="s">
        <v>37</v>
      </c>
      <c r="C20" s="238"/>
      <c r="D20" s="321"/>
      <c r="E20" s="319"/>
      <c r="F20" s="319"/>
      <c r="G20" s="320"/>
      <c r="H20" s="97"/>
      <c r="I20" s="97"/>
      <c r="J20" s="98"/>
      <c r="K20" s="98"/>
      <c r="L20" s="98"/>
    </row>
    <row r="21" spans="1:12" s="53" customFormat="1" ht="14">
      <c r="A21" s="93"/>
      <c r="B21" s="109" t="s">
        <v>38</v>
      </c>
      <c r="C21" s="234">
        <f>Tabblad_1_Gebiedsaanvraag2027!F34</f>
        <v>0</v>
      </c>
      <c r="D21" s="111" t="s">
        <v>39</v>
      </c>
      <c r="E21" s="152"/>
      <c r="F21" s="112"/>
      <c r="G21" s="112"/>
      <c r="H21" s="97"/>
      <c r="I21" s="97"/>
      <c r="J21" s="98"/>
      <c r="K21" s="98"/>
      <c r="L21" s="98"/>
    </row>
    <row r="22" spans="1:12" s="53" customFormat="1" ht="14">
      <c r="A22" s="93"/>
      <c r="B22" s="109" t="s">
        <v>40</v>
      </c>
      <c r="C22" s="234">
        <f>Tabblad_1_Gebiedsaanvraag2027!F34</f>
        <v>0</v>
      </c>
      <c r="D22" s="111" t="s">
        <v>39</v>
      </c>
      <c r="E22" s="152"/>
      <c r="F22" s="112"/>
      <c r="G22" s="112"/>
      <c r="H22" s="97"/>
      <c r="I22" s="97"/>
      <c r="J22" s="98"/>
      <c r="K22" s="98"/>
      <c r="L22" s="98"/>
    </row>
    <row r="23" spans="1:12" s="53" customFormat="1" ht="14">
      <c r="A23" s="93"/>
      <c r="B23" s="113"/>
      <c r="C23" s="236">
        <f>SUM(C17:C22)</f>
        <v>0</v>
      </c>
      <c r="D23" s="306" t="s">
        <v>41</v>
      </c>
      <c r="E23" s="317"/>
      <c r="F23" s="317"/>
      <c r="G23" s="317"/>
      <c r="H23" s="97"/>
      <c r="I23" s="97"/>
      <c r="J23" s="98"/>
      <c r="K23" s="98"/>
      <c r="L23" s="98"/>
    </row>
    <row r="24" spans="1:12" s="53" customFormat="1" ht="5.9" customHeight="1">
      <c r="A24" s="93"/>
      <c r="B24" s="97"/>
      <c r="C24" s="116"/>
      <c r="D24" s="116"/>
      <c r="E24" s="116"/>
      <c r="F24" s="116"/>
      <c r="G24" s="116"/>
      <c r="H24" s="117"/>
      <c r="I24" s="97"/>
      <c r="J24" s="98"/>
      <c r="K24" s="98"/>
      <c r="L24" s="98"/>
    </row>
    <row r="25" spans="1:12" s="53" customFormat="1" ht="14">
      <c r="A25" s="118"/>
      <c r="B25" s="106"/>
      <c r="C25" s="98"/>
      <c r="D25" s="98"/>
      <c r="E25" s="98"/>
      <c r="F25" s="98"/>
      <c r="G25" s="98"/>
      <c r="H25" s="119"/>
      <c r="I25" s="106"/>
      <c r="J25" s="98"/>
      <c r="K25" s="98"/>
      <c r="L25" s="98"/>
    </row>
    <row r="26" spans="1:12" s="53" customFormat="1" ht="5.9" customHeight="1">
      <c r="A26" s="93"/>
      <c r="B26" s="97"/>
      <c r="C26" s="120"/>
      <c r="D26" s="116"/>
      <c r="E26" s="116"/>
      <c r="F26" s="116"/>
      <c r="G26" s="116"/>
      <c r="H26" s="121"/>
      <c r="I26" s="97"/>
      <c r="J26" s="98"/>
      <c r="K26" s="98"/>
      <c r="L26" s="98"/>
    </row>
    <row r="27" spans="1:12" s="52" customFormat="1" ht="16.5" customHeight="1">
      <c r="A27" s="93"/>
      <c r="B27" s="308" t="s">
        <v>185</v>
      </c>
      <c r="C27" s="309"/>
      <c r="D27" s="309"/>
      <c r="E27" s="309"/>
      <c r="F27" s="309"/>
      <c r="G27" s="309"/>
      <c r="H27" s="309"/>
      <c r="I27" s="97"/>
      <c r="J27" s="122"/>
      <c r="K27" s="122"/>
      <c r="L27" s="122"/>
    </row>
    <row r="28" spans="1:12" s="53" customFormat="1" ht="28">
      <c r="A28" s="93"/>
      <c r="B28" s="283" t="s">
        <v>42</v>
      </c>
      <c r="C28" s="139"/>
      <c r="D28" s="97"/>
      <c r="E28" s="285" t="s">
        <v>43</v>
      </c>
      <c r="F28" s="286" t="s">
        <v>44</v>
      </c>
      <c r="G28" s="287" t="s">
        <v>45</v>
      </c>
      <c r="H28" s="286" t="s">
        <v>186</v>
      </c>
      <c r="I28" s="97"/>
      <c r="J28" s="98"/>
      <c r="K28" s="98"/>
      <c r="L28" s="98"/>
    </row>
    <row r="29" spans="1:12" s="53" customFormat="1" ht="28">
      <c r="A29" s="93"/>
      <c r="B29" s="284" t="s">
        <v>46</v>
      </c>
      <c r="C29" s="312" t="s">
        <v>47</v>
      </c>
      <c r="D29" s="313"/>
      <c r="E29" s="288"/>
      <c r="F29" s="289"/>
      <c r="G29" s="289"/>
      <c r="H29" s="314" t="e">
        <f>ROUND((G29+G30)/(E29+E30),2)</f>
        <v>#DIV/0!</v>
      </c>
      <c r="I29" s="97"/>
      <c r="J29" s="98"/>
      <c r="K29" s="98"/>
      <c r="L29" s="98"/>
    </row>
    <row r="30" spans="1:12" s="53" customFormat="1" ht="14">
      <c r="A30" s="93"/>
      <c r="B30" s="284" t="s">
        <v>48</v>
      </c>
      <c r="C30" s="313"/>
      <c r="D30" s="313"/>
      <c r="E30" s="288"/>
      <c r="F30" s="289"/>
      <c r="G30" s="289"/>
      <c r="H30" s="315"/>
      <c r="I30" s="97"/>
      <c r="J30" s="98"/>
      <c r="K30" s="98"/>
      <c r="L30" s="98"/>
    </row>
    <row r="31" spans="1:12" s="53" customFormat="1" ht="28">
      <c r="A31" s="93"/>
      <c r="B31" s="284" t="s">
        <v>49</v>
      </c>
      <c r="C31" s="312" t="s">
        <v>31</v>
      </c>
      <c r="D31" s="313"/>
      <c r="E31" s="290"/>
      <c r="F31" s="291"/>
      <c r="G31" s="291"/>
      <c r="H31" s="314" t="e">
        <f>ROUND((G31+G32)/(E31+E32),2)</f>
        <v>#DIV/0!</v>
      </c>
      <c r="I31" s="97"/>
      <c r="J31" s="98"/>
      <c r="K31" s="98"/>
      <c r="L31" s="98"/>
    </row>
    <row r="32" spans="1:12" s="53" customFormat="1" ht="28">
      <c r="A32" s="93"/>
      <c r="B32" s="284" t="s">
        <v>50</v>
      </c>
      <c r="C32" s="313"/>
      <c r="D32" s="313"/>
      <c r="E32" s="290"/>
      <c r="F32" s="291"/>
      <c r="G32" s="291"/>
      <c r="H32" s="315"/>
      <c r="I32" s="97"/>
      <c r="J32" s="98"/>
      <c r="K32" s="98"/>
      <c r="L32" s="98"/>
    </row>
    <row r="33" spans="1:12" s="53" customFormat="1" ht="28">
      <c r="A33" s="93"/>
      <c r="B33" s="284" t="s">
        <v>51</v>
      </c>
      <c r="C33" s="312" t="s">
        <v>32</v>
      </c>
      <c r="D33" s="313"/>
      <c r="E33" s="292"/>
      <c r="F33" s="293"/>
      <c r="G33" s="293"/>
      <c r="H33" s="314" t="e">
        <f>ROUND((G33+G34)/(E33+E34),2)</f>
        <v>#DIV/0!</v>
      </c>
      <c r="I33" s="97"/>
      <c r="J33" s="98"/>
      <c r="K33" s="98"/>
      <c r="L33" s="98"/>
    </row>
    <row r="34" spans="1:12" s="53" customFormat="1" ht="14">
      <c r="A34" s="93"/>
      <c r="B34" s="284" t="s">
        <v>52</v>
      </c>
      <c r="C34" s="313"/>
      <c r="D34" s="313"/>
      <c r="E34" s="292"/>
      <c r="F34" s="293"/>
      <c r="G34" s="293"/>
      <c r="H34" s="315"/>
      <c r="I34" s="97"/>
      <c r="J34" s="98"/>
      <c r="K34" s="98"/>
      <c r="L34" s="98"/>
    </row>
    <row r="35" spans="1:12" s="53" customFormat="1" ht="14">
      <c r="A35" s="93"/>
      <c r="B35" s="94"/>
      <c r="C35" s="148"/>
      <c r="D35" s="149" t="s">
        <v>184</v>
      </c>
      <c r="E35" s="232">
        <f>SUM(E29:E34)</f>
        <v>0</v>
      </c>
      <c r="F35" s="241"/>
      <c r="G35" s="239">
        <f>SUM(G29:G34)</f>
        <v>0</v>
      </c>
      <c r="H35" s="100"/>
      <c r="I35" s="97"/>
      <c r="J35" s="98"/>
      <c r="K35" s="98"/>
      <c r="L35" s="98"/>
    </row>
    <row r="36" spans="1:12" s="53" customFormat="1" ht="5.9" customHeight="1">
      <c r="A36" s="93"/>
      <c r="B36" s="94"/>
      <c r="C36" s="108"/>
      <c r="D36" s="97"/>
      <c r="E36" s="125"/>
      <c r="F36" s="124"/>
      <c r="G36" s="126"/>
      <c r="H36" s="100"/>
      <c r="I36" s="97"/>
      <c r="J36" s="98"/>
      <c r="K36" s="98"/>
      <c r="L36" s="98"/>
    </row>
    <row r="37" spans="1:12" s="53" customFormat="1" ht="14">
      <c r="A37" s="103"/>
      <c r="B37" s="104"/>
      <c r="C37" s="127"/>
      <c r="D37" s="127"/>
      <c r="E37" s="127"/>
      <c r="F37" s="127"/>
      <c r="G37" s="127"/>
      <c r="H37" s="128"/>
      <c r="I37" s="129"/>
      <c r="J37" s="106"/>
      <c r="K37" s="98"/>
      <c r="L37" s="98"/>
    </row>
    <row r="38" spans="1:12" s="53" customFormat="1" ht="5.9" customHeight="1">
      <c r="A38" s="93"/>
      <c r="B38" s="96"/>
      <c r="C38" s="108"/>
      <c r="D38" s="108"/>
      <c r="E38" s="108"/>
      <c r="F38" s="108"/>
      <c r="G38" s="108"/>
      <c r="H38" s="100"/>
      <c r="I38" s="97"/>
      <c r="J38" s="106"/>
      <c r="K38" s="98"/>
      <c r="L38" s="98"/>
    </row>
    <row r="39" spans="1:12" s="53" customFormat="1" ht="14">
      <c r="A39" s="93"/>
      <c r="B39" s="94" t="s">
        <v>53</v>
      </c>
      <c r="C39" s="108"/>
      <c r="D39" s="108"/>
      <c r="E39" s="108"/>
      <c r="F39" s="108"/>
      <c r="G39" s="108"/>
      <c r="H39" s="100"/>
      <c r="I39" s="97"/>
      <c r="J39" s="106"/>
      <c r="K39" s="98"/>
      <c r="L39" s="98"/>
    </row>
    <row r="40" spans="1:12" s="53" customFormat="1" ht="14">
      <c r="A40" s="93"/>
      <c r="B40" s="316" t="s">
        <v>54</v>
      </c>
      <c r="C40" s="317"/>
      <c r="D40" s="317"/>
      <c r="E40" s="317"/>
      <c r="F40" s="236" t="e">
        <f>G35/E35</f>
        <v>#DIV/0!</v>
      </c>
      <c r="G40" s="140" t="s">
        <v>55</v>
      </c>
      <c r="H40" s="141"/>
      <c r="I40" s="97"/>
      <c r="J40" s="106"/>
      <c r="K40" s="98"/>
      <c r="L40" s="98"/>
    </row>
    <row r="41" spans="1:12" s="53" customFormat="1" ht="5.9" customHeight="1">
      <c r="A41" s="93"/>
      <c r="B41" s="96"/>
      <c r="C41" s="97"/>
      <c r="D41" s="97"/>
      <c r="E41" s="97"/>
      <c r="F41" s="131"/>
      <c r="G41" s="108"/>
      <c r="H41" s="97"/>
      <c r="I41" s="97"/>
      <c r="J41" s="106"/>
      <c r="K41" s="98"/>
      <c r="L41" s="98"/>
    </row>
    <row r="42" spans="1:12" s="53" customFormat="1" ht="14">
      <c r="A42" s="103"/>
      <c r="B42" s="132"/>
      <c r="C42" s="127"/>
      <c r="D42" s="127"/>
      <c r="E42" s="128"/>
      <c r="F42" s="127"/>
      <c r="G42" s="127"/>
      <c r="H42" s="128"/>
      <c r="I42" s="129"/>
      <c r="J42" s="106"/>
      <c r="K42" s="98"/>
      <c r="L42" s="98"/>
    </row>
    <row r="43" spans="1:12" s="53" customFormat="1" ht="5.9" customHeight="1">
      <c r="A43" s="93"/>
      <c r="B43" s="94"/>
      <c r="C43" s="108"/>
      <c r="D43" s="108"/>
      <c r="E43" s="100"/>
      <c r="F43" s="108"/>
      <c r="G43" s="108"/>
      <c r="H43" s="100"/>
      <c r="I43" s="97"/>
      <c r="J43" s="106"/>
      <c r="K43" s="98"/>
      <c r="L43" s="98"/>
    </row>
    <row r="44" spans="1:12" s="53" customFormat="1" ht="14">
      <c r="A44" s="93"/>
      <c r="B44" s="94" t="s">
        <v>56</v>
      </c>
      <c r="C44" s="108"/>
      <c r="D44" s="108"/>
      <c r="E44" s="108"/>
      <c r="F44" s="97"/>
      <c r="G44" s="97"/>
      <c r="H44" s="121"/>
      <c r="I44" s="97"/>
      <c r="J44" s="106"/>
      <c r="K44" s="98"/>
      <c r="L44" s="98"/>
    </row>
    <row r="45" spans="1:12" s="53" customFormat="1" ht="14">
      <c r="A45" s="93"/>
      <c r="B45" s="116"/>
      <c r="C45" s="310" t="s">
        <v>57</v>
      </c>
      <c r="D45" s="311"/>
      <c r="E45" s="311"/>
      <c r="F45" s="234">
        <f>G35</f>
        <v>0</v>
      </c>
      <c r="G45" s="97"/>
      <c r="H45" s="100"/>
      <c r="I45" s="97"/>
      <c r="J45" s="106"/>
      <c r="K45" s="98"/>
      <c r="L45" s="98"/>
    </row>
    <row r="46" spans="1:12" s="53" customFormat="1" ht="15.75" customHeight="1">
      <c r="A46" s="93"/>
      <c r="B46" s="116"/>
      <c r="C46" s="310" t="s">
        <v>188</v>
      </c>
      <c r="D46" s="311"/>
      <c r="E46" s="311"/>
      <c r="F46" s="234">
        <f>Tabblad_1_Gebiedsaanvraag2027!F34</f>
        <v>0</v>
      </c>
      <c r="G46" s="97"/>
      <c r="H46" s="100"/>
      <c r="I46" s="97"/>
      <c r="J46" s="106"/>
      <c r="K46" s="98"/>
      <c r="L46" s="98"/>
    </row>
    <row r="47" spans="1:12" s="53" customFormat="1" ht="14">
      <c r="A47" s="93"/>
      <c r="B47" s="94"/>
      <c r="C47" s="108"/>
      <c r="D47" s="108"/>
      <c r="E47" s="123" t="s">
        <v>58</v>
      </c>
      <c r="F47" s="236">
        <f>F45-F46</f>
        <v>0</v>
      </c>
      <c r="G47" s="97"/>
      <c r="H47" s="100"/>
      <c r="I47" s="97"/>
      <c r="J47" s="106"/>
      <c r="K47" s="98"/>
      <c r="L47" s="98"/>
    </row>
    <row r="48" spans="1:12" s="53" customFormat="1" ht="14">
      <c r="A48" s="93"/>
      <c r="B48" s="96"/>
      <c r="C48" s="108"/>
      <c r="D48" s="108"/>
      <c r="E48" s="108"/>
      <c r="F48" s="108"/>
      <c r="G48" s="108"/>
      <c r="H48" s="100"/>
      <c r="I48" s="97"/>
      <c r="J48" s="106"/>
      <c r="K48" s="98"/>
      <c r="L48" s="98"/>
    </row>
    <row r="49" spans="1:12" s="52" customFormat="1" ht="14">
      <c r="A49" s="103"/>
      <c r="B49" s="134"/>
      <c r="C49" s="135"/>
      <c r="D49" s="135"/>
      <c r="E49" s="135"/>
      <c r="F49" s="135"/>
      <c r="G49" s="135"/>
      <c r="H49" s="136"/>
      <c r="I49" s="135"/>
      <c r="J49" s="135"/>
      <c r="K49" s="122"/>
      <c r="L49" s="122"/>
    </row>
    <row r="50" spans="1:12" s="53" customFormat="1" ht="5.9" customHeight="1">
      <c r="A50" s="93"/>
      <c r="B50" s="96"/>
      <c r="C50" s="108"/>
      <c r="D50" s="108"/>
      <c r="E50" s="108"/>
      <c r="F50" s="108"/>
      <c r="G50" s="108"/>
      <c r="H50" s="100"/>
      <c r="I50" s="97"/>
      <c r="J50" s="106"/>
      <c r="K50" s="98"/>
      <c r="L50" s="98"/>
    </row>
    <row r="51" spans="1:12" s="53" customFormat="1" ht="14">
      <c r="A51" s="93"/>
      <c r="B51" s="306" t="s">
        <v>187</v>
      </c>
      <c r="C51" s="307"/>
      <c r="D51" s="307"/>
      <c r="E51" s="307"/>
      <c r="F51" s="307"/>
      <c r="G51" s="97"/>
      <c r="H51" s="97"/>
      <c r="I51" s="97"/>
      <c r="J51" s="106"/>
      <c r="K51" s="98"/>
      <c r="L51" s="98"/>
    </row>
    <row r="52" spans="1:12" s="53" customFormat="1" ht="14">
      <c r="A52" s="93"/>
      <c r="B52" s="96"/>
      <c r="C52" s="116"/>
      <c r="D52" s="240" t="e">
        <f>F47/E35</f>
        <v>#DIV/0!</v>
      </c>
      <c r="E52" s="150" t="s">
        <v>61</v>
      </c>
      <c r="F52" s="137" t="s">
        <v>59</v>
      </c>
      <c r="G52" s="138"/>
      <c r="H52" s="97"/>
      <c r="I52" s="97"/>
      <c r="J52" s="106"/>
      <c r="K52" s="98"/>
      <c r="L52" s="98"/>
    </row>
    <row r="53" spans="1:12" s="53" customFormat="1" ht="14">
      <c r="A53" s="93"/>
      <c r="B53" s="96"/>
      <c r="C53" s="116"/>
      <c r="D53" s="240">
        <v>0.01</v>
      </c>
      <c r="E53" s="150" t="s">
        <v>61</v>
      </c>
      <c r="F53" s="111" t="s">
        <v>60</v>
      </c>
      <c r="G53" s="111"/>
      <c r="H53" s="97"/>
      <c r="I53" s="97"/>
      <c r="J53" s="106"/>
      <c r="K53" s="98"/>
      <c r="L53" s="98"/>
    </row>
    <row r="54" spans="1:12" s="53" customFormat="1" ht="14">
      <c r="A54" s="93"/>
      <c r="B54" s="96"/>
      <c r="C54" s="116"/>
      <c r="D54" s="242" t="e">
        <f>IF(ABS(D52)&lt;=D53,"correct","niet correct")</f>
        <v>#DIV/0!</v>
      </c>
      <c r="E54" s="151" t="s">
        <v>61</v>
      </c>
      <c r="F54" s="304" t="s">
        <v>62</v>
      </c>
      <c r="G54" s="305"/>
      <c r="H54" s="97"/>
      <c r="I54" s="97"/>
      <c r="J54" s="106"/>
      <c r="K54" s="98"/>
      <c r="L54" s="98"/>
    </row>
    <row r="55" spans="1:12" s="53" customFormat="1" ht="5.9" customHeight="1">
      <c r="A55" s="93"/>
      <c r="B55" s="97"/>
      <c r="C55" s="97"/>
      <c r="D55" s="97"/>
      <c r="E55" s="97"/>
      <c r="F55" s="97"/>
      <c r="G55" s="97"/>
      <c r="H55" s="97"/>
      <c r="I55" s="97"/>
      <c r="J55" s="106"/>
      <c r="K55" s="98"/>
      <c r="L55" s="98"/>
    </row>
    <row r="56" spans="1:12" s="53" customFormat="1" ht="14">
      <c r="A56" s="118"/>
      <c r="B56" s="106"/>
      <c r="C56" s="106"/>
      <c r="D56" s="106"/>
      <c r="E56" s="106"/>
      <c r="F56" s="106"/>
      <c r="G56" s="106"/>
      <c r="H56" s="106"/>
      <c r="I56" s="106"/>
      <c r="J56" s="106"/>
      <c r="K56" s="98"/>
      <c r="L56" s="98"/>
    </row>
    <row r="57" spans="1:12" s="53" customFormat="1" ht="5.9" customHeight="1">
      <c r="A57" s="88"/>
      <c r="B57" s="88"/>
      <c r="C57" s="88"/>
      <c r="D57" s="88"/>
      <c r="E57" s="88"/>
      <c r="F57" s="66"/>
      <c r="G57" s="66"/>
      <c r="H57" s="72"/>
      <c r="I57" s="72"/>
      <c r="J57" s="56"/>
    </row>
    <row r="58" spans="1:12" s="118" customFormat="1" ht="14">
      <c r="A58" s="184" t="s">
        <v>206</v>
      </c>
      <c r="B58" s="184"/>
      <c r="C58" s="184"/>
      <c r="D58" s="88"/>
      <c r="E58" s="88"/>
      <c r="F58" s="66"/>
      <c r="G58" s="66"/>
      <c r="H58" s="88"/>
      <c r="I58" s="88"/>
      <c r="J58" s="90"/>
    </row>
    <row r="59" spans="1:12" s="118" customFormat="1" ht="14">
      <c r="A59" s="175" t="s">
        <v>23</v>
      </c>
      <c r="B59" s="176"/>
      <c r="C59" s="176"/>
      <c r="D59" s="176"/>
      <c r="E59" s="176"/>
      <c r="F59" s="176"/>
      <c r="G59" s="176"/>
      <c r="H59" s="177"/>
      <c r="I59" s="88"/>
      <c r="J59" s="90"/>
    </row>
    <row r="60" spans="1:12" s="118" customFormat="1" ht="14">
      <c r="A60" s="168" t="s">
        <v>24</v>
      </c>
      <c r="B60" s="91"/>
      <c r="C60" s="91"/>
      <c r="D60" s="91"/>
      <c r="E60" s="91"/>
      <c r="F60" s="91"/>
      <c r="G60" s="91"/>
      <c r="H60" s="169"/>
      <c r="I60" s="88"/>
      <c r="J60" s="90"/>
    </row>
    <row r="61" spans="1:12" s="118" customFormat="1" ht="14">
      <c r="A61" s="178" t="s">
        <v>25</v>
      </c>
      <c r="B61" s="179"/>
      <c r="C61" s="179"/>
      <c r="D61" s="179"/>
      <c r="E61" s="179"/>
      <c r="F61" s="179"/>
      <c r="G61" s="179"/>
      <c r="H61" s="180"/>
      <c r="I61" s="88"/>
      <c r="J61" s="90"/>
    </row>
    <row r="62" spans="1:12" s="118" customFormat="1" ht="14">
      <c r="A62" s="172" t="s">
        <v>27</v>
      </c>
      <c r="B62" s="173"/>
      <c r="C62" s="173"/>
      <c r="D62" s="173"/>
      <c r="E62" s="173"/>
      <c r="F62" s="173"/>
      <c r="G62" s="173"/>
      <c r="H62" s="174"/>
      <c r="I62" s="88"/>
      <c r="J62" s="90"/>
    </row>
    <row r="63" spans="1:12" s="44" customFormat="1" ht="5.9" customHeight="1">
      <c r="A63" s="185"/>
      <c r="B63" s="185"/>
      <c r="C63" s="185"/>
      <c r="D63" s="185"/>
      <c r="E63" s="185"/>
      <c r="F63" s="185"/>
      <c r="G63" s="185"/>
      <c r="H63" s="185"/>
      <c r="I63" s="185"/>
      <c r="J63" s="7"/>
    </row>
    <row r="64" spans="1:12" s="53" customFormat="1" ht="14">
      <c r="A64" s="118"/>
      <c r="B64" s="98"/>
      <c r="C64" s="98"/>
      <c r="D64" s="98"/>
      <c r="E64" s="98"/>
      <c r="F64" s="98"/>
      <c r="G64" s="98"/>
      <c r="H64" s="98"/>
      <c r="I64" s="106"/>
      <c r="J64" s="98"/>
      <c r="K64" s="98"/>
      <c r="L64" s="98"/>
    </row>
    <row r="65" spans="1:12" s="53" customFormat="1" ht="14">
      <c r="A65" s="118"/>
      <c r="B65" s="98"/>
      <c r="C65" s="98"/>
      <c r="D65" s="98"/>
      <c r="E65" s="98"/>
      <c r="F65" s="98"/>
      <c r="G65" s="98"/>
      <c r="H65" s="98"/>
      <c r="I65" s="106"/>
      <c r="J65" s="98"/>
      <c r="K65" s="98"/>
      <c r="L65" s="98"/>
    </row>
    <row r="66" spans="1:12" s="53" customFormat="1" ht="14">
      <c r="A66" s="118"/>
      <c r="B66" s="98"/>
      <c r="C66" s="98"/>
      <c r="D66" s="98"/>
      <c r="E66" s="98"/>
      <c r="F66" s="98"/>
      <c r="G66" s="98"/>
      <c r="H66" s="98"/>
      <c r="I66" s="106"/>
      <c r="J66" s="98"/>
      <c r="K66" s="98"/>
      <c r="L66" s="98"/>
    </row>
    <row r="67" spans="1:12" s="53" customFormat="1" ht="14">
      <c r="A67" s="118"/>
      <c r="B67" s="98"/>
      <c r="C67" s="98"/>
      <c r="D67" s="98"/>
      <c r="E67" s="98"/>
      <c r="F67" s="98"/>
      <c r="G67" s="98"/>
      <c r="H67" s="98"/>
      <c r="I67" s="106"/>
      <c r="J67" s="98"/>
      <c r="K67" s="98"/>
      <c r="L67" s="98"/>
    </row>
    <row r="68" spans="1:12" s="53" customFormat="1" ht="14">
      <c r="A68" s="118"/>
      <c r="B68" s="98"/>
      <c r="C68" s="98"/>
      <c r="D68" s="98"/>
      <c r="E68" s="98"/>
      <c r="F68" s="98"/>
      <c r="G68" s="98"/>
      <c r="H68" s="98"/>
      <c r="I68" s="106"/>
      <c r="J68" s="98"/>
      <c r="K68" s="98"/>
      <c r="L68" s="98"/>
    </row>
    <row r="69" spans="1:12" s="53" customFormat="1" ht="14">
      <c r="A69" s="118"/>
      <c r="B69" s="98"/>
      <c r="C69" s="98"/>
      <c r="D69" s="98"/>
      <c r="E69" s="98"/>
      <c r="F69" s="98"/>
      <c r="G69" s="98"/>
      <c r="H69" s="98"/>
      <c r="I69" s="106"/>
      <c r="J69" s="98"/>
      <c r="K69" s="98"/>
      <c r="L69" s="98"/>
    </row>
    <row r="70" spans="1:12" s="53" customFormat="1" ht="14">
      <c r="A70" s="118"/>
      <c r="B70" s="98"/>
      <c r="C70" s="98"/>
      <c r="D70" s="98"/>
      <c r="E70" s="98"/>
      <c r="F70" s="98"/>
      <c r="G70" s="98"/>
      <c r="H70" s="98"/>
      <c r="I70" s="106"/>
      <c r="J70" s="98"/>
      <c r="K70" s="98"/>
      <c r="L70" s="98"/>
    </row>
    <row r="71" spans="1:12" s="53" customFormat="1" ht="14">
      <c r="A71" s="118"/>
      <c r="B71" s="98"/>
      <c r="C71" s="98"/>
      <c r="D71" s="98"/>
      <c r="E71" s="98"/>
      <c r="F71" s="98"/>
      <c r="G71" s="98"/>
      <c r="H71" s="98"/>
      <c r="I71" s="106"/>
      <c r="J71" s="98"/>
      <c r="K71" s="98"/>
      <c r="L71" s="98"/>
    </row>
    <row r="72" spans="1:12" s="53" customFormat="1" ht="14">
      <c r="A72" s="118"/>
      <c r="B72" s="98"/>
      <c r="C72" s="98"/>
      <c r="D72" s="98"/>
      <c r="E72" s="98"/>
      <c r="F72" s="98"/>
      <c r="G72" s="98"/>
      <c r="H72" s="98"/>
      <c r="I72" s="106"/>
      <c r="J72" s="98"/>
      <c r="K72" s="98"/>
      <c r="L72" s="98"/>
    </row>
    <row r="73" spans="1:12" s="53" customFormat="1" ht="14">
      <c r="A73" s="118"/>
      <c r="B73" s="98"/>
      <c r="C73" s="98"/>
      <c r="D73" s="98"/>
      <c r="E73" s="98"/>
      <c r="F73" s="98"/>
      <c r="G73" s="98"/>
      <c r="H73" s="98"/>
      <c r="I73" s="106"/>
      <c r="J73" s="98"/>
      <c r="K73" s="98"/>
      <c r="L73" s="98"/>
    </row>
    <row r="74" spans="1:12" s="53" customFormat="1" ht="14">
      <c r="A74" s="118"/>
      <c r="B74" s="98"/>
      <c r="C74" s="98"/>
      <c r="D74" s="98"/>
      <c r="E74" s="98"/>
      <c r="F74" s="98"/>
      <c r="G74" s="98"/>
      <c r="H74" s="98"/>
      <c r="I74" s="106"/>
      <c r="J74" s="98"/>
      <c r="K74" s="98"/>
      <c r="L74" s="98"/>
    </row>
    <row r="75" spans="1:12" s="53" customFormat="1" ht="14">
      <c r="A75" s="118"/>
      <c r="B75" s="98"/>
      <c r="C75" s="98"/>
      <c r="D75" s="98"/>
      <c r="E75" s="98"/>
      <c r="F75" s="98"/>
      <c r="G75" s="98"/>
      <c r="H75" s="98"/>
      <c r="I75" s="106"/>
      <c r="J75" s="98"/>
      <c r="K75" s="98"/>
      <c r="L75" s="98"/>
    </row>
    <row r="76" spans="1:12" s="53" customFormat="1" ht="14">
      <c r="A76" s="118"/>
      <c r="B76" s="98"/>
      <c r="C76" s="98"/>
      <c r="D76" s="98"/>
      <c r="E76" s="98"/>
      <c r="F76" s="98"/>
      <c r="G76" s="98"/>
      <c r="H76" s="98"/>
      <c r="I76" s="106"/>
      <c r="J76" s="98"/>
      <c r="K76" s="98"/>
      <c r="L76" s="98"/>
    </row>
    <row r="77" spans="1:12" s="53" customFormat="1" ht="14">
      <c r="A77" s="118"/>
      <c r="B77" s="98"/>
      <c r="C77" s="98"/>
      <c r="D77" s="98"/>
      <c r="E77" s="98"/>
      <c r="F77" s="98"/>
      <c r="G77" s="98"/>
      <c r="H77" s="98"/>
      <c r="I77" s="106"/>
      <c r="J77" s="98"/>
      <c r="K77" s="98"/>
      <c r="L77" s="98"/>
    </row>
    <row r="78" spans="1:12" s="53" customFormat="1" ht="14">
      <c r="A78" s="118"/>
      <c r="B78" s="98"/>
      <c r="C78" s="98"/>
      <c r="D78" s="98"/>
      <c r="E78" s="98"/>
      <c r="F78" s="98"/>
      <c r="G78" s="98"/>
      <c r="H78" s="98"/>
      <c r="I78" s="106"/>
      <c r="J78" s="98"/>
      <c r="K78" s="98"/>
      <c r="L78" s="98"/>
    </row>
    <row r="79" spans="1:12" s="53" customFormat="1" ht="14">
      <c r="A79" s="118"/>
      <c r="B79" s="98"/>
      <c r="C79" s="98"/>
      <c r="D79" s="98"/>
      <c r="E79" s="98"/>
      <c r="F79" s="98"/>
      <c r="G79" s="98"/>
      <c r="H79" s="98"/>
      <c r="I79" s="106"/>
      <c r="J79" s="98"/>
      <c r="K79" s="98"/>
      <c r="L79" s="98"/>
    </row>
    <row r="80" spans="1:12" s="53" customFormat="1" ht="14">
      <c r="A80" s="118"/>
      <c r="B80" s="98"/>
      <c r="C80" s="98"/>
      <c r="D80" s="98"/>
      <c r="E80" s="98"/>
      <c r="F80" s="98"/>
      <c r="G80" s="98"/>
      <c r="H80" s="98"/>
      <c r="I80" s="106"/>
      <c r="J80" s="98"/>
      <c r="K80" s="98"/>
      <c r="L80" s="98"/>
    </row>
    <row r="81" spans="1:12" s="53" customFormat="1" ht="14">
      <c r="A81" s="118"/>
      <c r="B81" s="98"/>
      <c r="C81" s="98"/>
      <c r="D81" s="98"/>
      <c r="E81" s="98"/>
      <c r="F81" s="98"/>
      <c r="G81" s="98"/>
      <c r="H81" s="98"/>
      <c r="I81" s="106"/>
      <c r="J81" s="98"/>
      <c r="K81" s="98"/>
      <c r="L81" s="98"/>
    </row>
    <row r="82" spans="1:12" s="53" customFormat="1" ht="14">
      <c r="A82" s="118"/>
      <c r="B82" s="98"/>
      <c r="C82" s="98"/>
      <c r="D82" s="98"/>
      <c r="E82" s="98"/>
      <c r="F82" s="98"/>
      <c r="G82" s="98"/>
      <c r="H82" s="98"/>
      <c r="I82" s="106"/>
      <c r="J82" s="98"/>
      <c r="K82" s="98"/>
      <c r="L82" s="98"/>
    </row>
    <row r="83" spans="1:12" s="53" customFormat="1" ht="14">
      <c r="A83" s="118"/>
      <c r="B83" s="98"/>
      <c r="C83" s="98"/>
      <c r="D83" s="98"/>
      <c r="E83" s="98"/>
      <c r="F83" s="98"/>
      <c r="G83" s="98"/>
      <c r="H83" s="98"/>
      <c r="I83" s="106"/>
      <c r="J83" s="98"/>
      <c r="K83" s="98"/>
      <c r="L83" s="98"/>
    </row>
  </sheetData>
  <sheetProtection password="EFF9" sheet="1" objects="1" scenarios="1"/>
  <mergeCells count="16">
    <mergeCell ref="F54:G54"/>
    <mergeCell ref="B51:F51"/>
    <mergeCell ref="B1:E1"/>
    <mergeCell ref="B3:E3"/>
    <mergeCell ref="B27:H27"/>
    <mergeCell ref="C45:E45"/>
    <mergeCell ref="C46:E46"/>
    <mergeCell ref="C33:D34"/>
    <mergeCell ref="H33:H34"/>
    <mergeCell ref="B40:E40"/>
    <mergeCell ref="D23:G23"/>
    <mergeCell ref="C29:D30"/>
    <mergeCell ref="H29:H30"/>
    <mergeCell ref="C31:D32"/>
    <mergeCell ref="H31:H32"/>
    <mergeCell ref="D17:G20"/>
  </mergeCells>
  <conditionalFormatting sqref="D54">
    <cfRule type="cellIs" dxfId="9" priority="1" operator="equal">
      <formula>"correct"</formula>
    </cfRule>
    <cfRule type="cellIs" dxfId="8" priority="2" operator="equal">
      <formula>"niet correct"</formula>
    </cfRule>
  </conditionalFormatting>
  <pageMargins left="0.25" right="0.25" top="0.75" bottom="0.75" header="0.3" footer="0.3"/>
  <pageSetup paperSize="9" scale="55" fitToWidth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DEB1-F290-4183-AB2C-6570AB33C72F}">
  <sheetPr>
    <pageSetUpPr fitToPage="1"/>
  </sheetPr>
  <dimension ref="A1:L85"/>
  <sheetViews>
    <sheetView showGridLines="0" topLeftCell="A10" zoomScaleNormal="100" workbookViewId="0">
      <selection activeCell="O49" sqref="O49"/>
    </sheetView>
  </sheetViews>
  <sheetFormatPr defaultRowHeight="15.5"/>
  <cols>
    <col min="1" max="1" width="1.453125" style="44" customWidth="1"/>
    <col min="2" max="2" width="52.453125" style="3" customWidth="1"/>
    <col min="3" max="3" width="19.54296875" style="3" customWidth="1"/>
    <col min="4" max="4" width="22.26953125" style="3" customWidth="1"/>
    <col min="5" max="5" width="15" style="3" customWidth="1"/>
    <col min="6" max="6" width="22" style="3" customWidth="1"/>
    <col min="7" max="7" width="28.453125" style="3" customWidth="1"/>
    <col min="8" max="8" width="23.7265625" style="3" customWidth="1"/>
    <col min="9" max="9" width="0.81640625" style="43" customWidth="1"/>
    <col min="10" max="12" width="9.1796875" style="3"/>
  </cols>
  <sheetData>
    <row r="1" spans="1:12" ht="37.4" customHeight="1">
      <c r="A1" s="42"/>
      <c r="B1" s="294" t="s">
        <v>150</v>
      </c>
      <c r="C1" s="294"/>
      <c r="D1" s="294"/>
      <c r="E1" s="294"/>
      <c r="F1" s="42"/>
      <c r="G1" s="42"/>
      <c r="H1" s="5"/>
      <c r="I1" s="42"/>
      <c r="J1"/>
      <c r="K1"/>
      <c r="L1"/>
    </row>
    <row r="2" spans="1:12" ht="6" customHeight="1">
      <c r="B2" s="1"/>
      <c r="C2" s="1"/>
      <c r="D2" s="1"/>
      <c r="E2" s="1"/>
      <c r="F2"/>
      <c r="G2"/>
      <c r="H2"/>
      <c r="I2" s="44"/>
      <c r="J2"/>
      <c r="K2"/>
      <c r="L2"/>
    </row>
    <row r="3" spans="1:12" ht="18" customHeight="1">
      <c r="A3" s="155"/>
      <c r="B3" s="295" t="s">
        <v>189</v>
      </c>
      <c r="C3" s="295"/>
      <c r="D3" s="295"/>
      <c r="E3" s="295"/>
      <c r="F3" s="153"/>
      <c r="G3" s="154"/>
      <c r="H3" s="153"/>
      <c r="I3" s="155"/>
      <c r="J3"/>
      <c r="K3"/>
      <c r="L3"/>
    </row>
    <row r="4" spans="1:12" ht="15.75" customHeight="1">
      <c r="B4" s="9"/>
      <c r="C4" s="9"/>
      <c r="D4" s="9"/>
      <c r="E4" s="9"/>
      <c r="F4"/>
      <c r="G4"/>
      <c r="H4"/>
      <c r="I4" s="44"/>
      <c r="J4"/>
      <c r="K4"/>
      <c r="L4"/>
    </row>
    <row r="5" spans="1:12" ht="5.9" customHeight="1">
      <c r="A5" s="45"/>
      <c r="B5" s="40"/>
      <c r="C5" s="40"/>
      <c r="D5" s="40"/>
      <c r="E5" s="40"/>
      <c r="F5" s="41"/>
      <c r="G5" s="41"/>
      <c r="H5" s="41"/>
      <c r="I5" s="45"/>
      <c r="J5"/>
      <c r="K5"/>
      <c r="L5"/>
    </row>
    <row r="6" spans="1:12" s="53" customFormat="1" ht="42">
      <c r="A6" s="93"/>
      <c r="B6" s="94" t="s">
        <v>28</v>
      </c>
      <c r="C6" s="95" t="s">
        <v>2</v>
      </c>
      <c r="D6" s="95" t="s">
        <v>3</v>
      </c>
      <c r="E6" s="95" t="s">
        <v>4</v>
      </c>
      <c r="F6" s="95" t="s">
        <v>29</v>
      </c>
      <c r="G6" s="95" t="s">
        <v>30</v>
      </c>
      <c r="H6" s="96"/>
      <c r="I6" s="97"/>
      <c r="J6" s="98"/>
      <c r="K6" s="98"/>
      <c r="L6" s="98"/>
    </row>
    <row r="7" spans="1:12" s="53" customFormat="1" ht="14">
      <c r="A7" s="93"/>
      <c r="B7" s="99" t="s">
        <v>31</v>
      </c>
      <c r="C7" s="217">
        <f>Tabblad_1_Gebiedsaanvraag2027!C17</f>
        <v>0</v>
      </c>
      <c r="D7" s="217">
        <f>Tabblad_1_Gebiedsaanvraag2027!D17</f>
        <v>0</v>
      </c>
      <c r="E7" s="234">
        <f>Tabblad_1_Gebiedsaanvraag2027!E17</f>
        <v>0</v>
      </c>
      <c r="F7" s="234">
        <f>Tabblad_1_Gebiedsaanvraag2027!F17</f>
        <v>0</v>
      </c>
      <c r="G7" s="234">
        <f>F7*2</f>
        <v>0</v>
      </c>
      <c r="H7" s="100"/>
      <c r="I7" s="97"/>
      <c r="J7" s="98"/>
      <c r="K7" s="98"/>
      <c r="L7" s="98"/>
    </row>
    <row r="8" spans="1:12" s="53" customFormat="1" ht="14">
      <c r="A8" s="93"/>
      <c r="B8" s="101" t="s">
        <v>32</v>
      </c>
      <c r="C8" s="217">
        <f>Tabblad_1_Gebiedsaanvraag2027!C26</f>
        <v>0</v>
      </c>
      <c r="D8" s="217">
        <f>Tabblad_1_Gebiedsaanvraag2027!D26</f>
        <v>0</v>
      </c>
      <c r="E8" s="234">
        <f>Tabblad_1_Gebiedsaanvraag2027!E26</f>
        <v>0</v>
      </c>
      <c r="F8" s="234">
        <f>Tabblad_1_Gebiedsaanvraag2027!F26</f>
        <v>0</v>
      </c>
      <c r="G8" s="234">
        <f>F8*2</f>
        <v>0</v>
      </c>
      <c r="H8" s="100"/>
      <c r="I8" s="97"/>
      <c r="J8" s="98"/>
      <c r="K8" s="98"/>
      <c r="L8" s="98"/>
    </row>
    <row r="9" spans="1:12" s="53" customFormat="1" ht="14">
      <c r="A9" s="93"/>
      <c r="B9" s="102" t="s">
        <v>184</v>
      </c>
      <c r="C9" s="219">
        <f>C7+C8</f>
        <v>0</v>
      </c>
      <c r="D9" s="219">
        <f>D7+D8</f>
        <v>0</v>
      </c>
      <c r="E9" s="235"/>
      <c r="F9" s="236">
        <f>F7+F8</f>
        <v>0</v>
      </c>
      <c r="G9" s="236">
        <f>G7+G8</f>
        <v>0</v>
      </c>
      <c r="H9" s="100"/>
      <c r="I9" s="97"/>
      <c r="J9" s="98"/>
      <c r="K9" s="98"/>
      <c r="L9" s="98"/>
    </row>
    <row r="10" spans="1:12" s="53" customFormat="1" ht="5.9" customHeight="1">
      <c r="A10" s="93"/>
      <c r="B10" s="102"/>
      <c r="C10" s="221"/>
      <c r="D10" s="221"/>
      <c r="E10" s="222"/>
      <c r="F10" s="223"/>
      <c r="G10" s="223"/>
      <c r="H10" s="100"/>
      <c r="I10" s="97"/>
      <c r="J10" s="98"/>
      <c r="K10" s="98"/>
      <c r="L10" s="98"/>
    </row>
    <row r="11" spans="1:12" s="53" customFormat="1" ht="14">
      <c r="A11" s="103"/>
      <c r="B11" s="104"/>
      <c r="C11" s="224"/>
      <c r="D11" s="224"/>
      <c r="E11" s="225"/>
      <c r="F11" s="225"/>
      <c r="G11" s="226"/>
      <c r="H11" s="105"/>
      <c r="I11" s="106"/>
      <c r="J11" s="98"/>
      <c r="K11" s="98"/>
      <c r="L11" s="98"/>
    </row>
    <row r="12" spans="1:12" s="53" customFormat="1" ht="5.9" customHeight="1">
      <c r="A12" s="93"/>
      <c r="B12" s="96"/>
      <c r="C12" s="227"/>
      <c r="D12" s="227"/>
      <c r="E12" s="228"/>
      <c r="F12" s="228"/>
      <c r="G12" s="229"/>
      <c r="H12" s="107"/>
      <c r="I12" s="97"/>
      <c r="J12" s="98"/>
      <c r="K12" s="98"/>
      <c r="L12" s="98"/>
    </row>
    <row r="13" spans="1:12" s="53" customFormat="1" ht="14">
      <c r="A13" s="93"/>
      <c r="B13" s="94" t="s">
        <v>33</v>
      </c>
      <c r="C13" s="230">
        <f>Tabblad_1_Gebiedsaanvraag2027!C8</f>
        <v>0</v>
      </c>
      <c r="D13" s="230">
        <f>Tabblad_1_Gebiedsaanvraag2027!D8</f>
        <v>0</v>
      </c>
      <c r="E13" s="237">
        <f>Tabblad_1_Gebiedsaanvraag2027!E8</f>
        <v>0</v>
      </c>
      <c r="F13" s="237">
        <f>Tabblad_1_Gebiedsaanvraag2027!F8</f>
        <v>0</v>
      </c>
      <c r="G13" s="231"/>
      <c r="H13" s="108"/>
      <c r="I13" s="97"/>
      <c r="J13" s="98"/>
      <c r="K13" s="98"/>
      <c r="L13" s="98"/>
    </row>
    <row r="14" spans="1:12" s="53" customFormat="1" ht="5.9" customHeight="1">
      <c r="A14" s="93"/>
      <c r="B14" s="94"/>
      <c r="C14" s="142"/>
      <c r="D14" s="142"/>
      <c r="E14" s="255"/>
      <c r="F14" s="255"/>
      <c r="G14" s="108"/>
      <c r="H14" s="108"/>
      <c r="I14" s="97"/>
      <c r="J14" s="98"/>
      <c r="K14" s="98"/>
      <c r="L14" s="98"/>
    </row>
    <row r="15" spans="1:12" s="52" customFormat="1" ht="14">
      <c r="A15" s="144"/>
      <c r="B15" s="145"/>
      <c r="C15" s="146"/>
      <c r="D15" s="146"/>
      <c r="E15" s="147"/>
      <c r="F15" s="147"/>
      <c r="G15" s="135"/>
      <c r="H15" s="135"/>
      <c r="I15" s="135"/>
      <c r="J15" s="122"/>
      <c r="K15" s="122"/>
      <c r="L15" s="122"/>
    </row>
    <row r="16" spans="1:12" s="53" customFormat="1" ht="5.9" customHeight="1">
      <c r="A16" s="93"/>
      <c r="B16" s="94"/>
      <c r="C16" s="142"/>
      <c r="D16" s="142"/>
      <c r="E16" s="143"/>
      <c r="F16" s="143"/>
      <c r="G16" s="108"/>
      <c r="H16" s="108"/>
      <c r="I16" s="97"/>
      <c r="J16" s="98"/>
      <c r="K16" s="98"/>
      <c r="L16" s="98"/>
    </row>
    <row r="17" spans="1:12" s="53" customFormat="1" ht="14">
      <c r="A17" s="93"/>
      <c r="B17" s="109" t="s">
        <v>63</v>
      </c>
      <c r="C17" s="238"/>
      <c r="D17" s="318"/>
      <c r="E17" s="319"/>
      <c r="F17" s="319"/>
      <c r="G17" s="320"/>
      <c r="H17" s="97"/>
      <c r="I17" s="97"/>
      <c r="J17" s="98"/>
      <c r="K17" s="98"/>
      <c r="L17" s="98"/>
    </row>
    <row r="18" spans="1:12" s="53" customFormat="1" ht="14">
      <c r="A18" s="93"/>
      <c r="B18" s="109" t="s">
        <v>64</v>
      </c>
      <c r="C18" s="238"/>
      <c r="D18" s="321"/>
      <c r="E18" s="319"/>
      <c r="F18" s="319"/>
      <c r="G18" s="320"/>
      <c r="H18" s="97"/>
      <c r="I18" s="97"/>
      <c r="J18" s="98"/>
      <c r="K18" s="98"/>
      <c r="L18" s="98"/>
    </row>
    <row r="19" spans="1:12" s="53" customFormat="1" ht="14">
      <c r="A19" s="93"/>
      <c r="B19" s="109" t="s">
        <v>65</v>
      </c>
      <c r="C19" s="238"/>
      <c r="D19" s="321"/>
      <c r="E19" s="319"/>
      <c r="F19" s="319"/>
      <c r="G19" s="320"/>
      <c r="H19" s="97"/>
      <c r="I19" s="97"/>
      <c r="J19" s="98"/>
      <c r="K19" s="98"/>
      <c r="L19" s="98"/>
    </row>
    <row r="20" spans="1:12" s="53" customFormat="1" ht="14">
      <c r="A20" s="93"/>
      <c r="B20" s="109" t="s">
        <v>66</v>
      </c>
      <c r="C20" s="238"/>
      <c r="D20" s="321"/>
      <c r="E20" s="319"/>
      <c r="F20" s="319"/>
      <c r="G20" s="320"/>
      <c r="H20" s="97"/>
      <c r="I20" s="97"/>
      <c r="J20" s="98"/>
      <c r="K20" s="98"/>
      <c r="L20" s="98"/>
    </row>
    <row r="21" spans="1:12" s="53" customFormat="1" ht="14">
      <c r="A21" s="93"/>
      <c r="B21" s="109" t="s">
        <v>67</v>
      </c>
      <c r="C21" s="234">
        <f>Tabblad_1_Gebiedsaanvraag2027!F35</f>
        <v>0</v>
      </c>
      <c r="D21" s="111" t="s">
        <v>39</v>
      </c>
      <c r="E21" s="152"/>
      <c r="F21" s="112"/>
      <c r="G21" s="112"/>
      <c r="H21" s="97"/>
      <c r="I21" s="97"/>
      <c r="J21" s="98"/>
      <c r="K21" s="98"/>
      <c r="L21" s="98"/>
    </row>
    <row r="22" spans="1:12" s="53" customFormat="1" ht="14">
      <c r="A22" s="93"/>
      <c r="B22" s="109" t="s">
        <v>68</v>
      </c>
      <c r="C22" s="234">
        <f>Tabblad_1_Gebiedsaanvraag2027!F35</f>
        <v>0</v>
      </c>
      <c r="D22" s="111" t="s">
        <v>39</v>
      </c>
      <c r="E22" s="152"/>
      <c r="F22" s="112"/>
      <c r="G22" s="112"/>
      <c r="H22" s="97"/>
      <c r="I22" s="97"/>
      <c r="J22" s="98"/>
      <c r="K22" s="98"/>
      <c r="L22" s="98"/>
    </row>
    <row r="23" spans="1:12" s="53" customFormat="1" ht="14">
      <c r="A23" s="93"/>
      <c r="B23" s="113"/>
      <c r="C23" s="236">
        <f>SUM(C17:C22)</f>
        <v>0</v>
      </c>
      <c r="D23" s="306" t="s">
        <v>41</v>
      </c>
      <c r="E23" s="317"/>
      <c r="F23" s="317"/>
      <c r="G23" s="317"/>
      <c r="H23" s="97"/>
      <c r="I23" s="97"/>
      <c r="J23" s="98"/>
      <c r="K23" s="98"/>
      <c r="L23" s="98"/>
    </row>
    <row r="24" spans="1:12" s="53" customFormat="1" ht="5.9" customHeight="1">
      <c r="A24" s="93"/>
      <c r="B24" s="97"/>
      <c r="C24" s="116"/>
      <c r="D24" s="116"/>
      <c r="E24" s="116"/>
      <c r="F24" s="116"/>
      <c r="G24" s="116"/>
      <c r="H24" s="117"/>
      <c r="I24" s="97"/>
      <c r="J24" s="98"/>
      <c r="K24" s="98"/>
      <c r="L24" s="98"/>
    </row>
    <row r="25" spans="1:12" s="53" customFormat="1" ht="14">
      <c r="A25" s="118"/>
      <c r="B25" s="106"/>
      <c r="C25" s="98"/>
      <c r="D25" s="98"/>
      <c r="E25" s="98"/>
      <c r="F25" s="98"/>
      <c r="G25" s="98"/>
      <c r="H25" s="119"/>
      <c r="I25" s="106"/>
      <c r="J25" s="98"/>
      <c r="K25" s="98"/>
      <c r="L25" s="98"/>
    </row>
    <row r="26" spans="1:12" s="53" customFormat="1" ht="5.9" customHeight="1">
      <c r="A26" s="93"/>
      <c r="B26" s="97"/>
      <c r="C26" s="120"/>
      <c r="D26" s="116"/>
      <c r="E26" s="116"/>
      <c r="F26" s="116"/>
      <c r="G26" s="116"/>
      <c r="H26" s="121"/>
      <c r="I26" s="97"/>
      <c r="J26" s="98"/>
      <c r="K26" s="98"/>
      <c r="L26" s="98"/>
    </row>
    <row r="27" spans="1:12" s="52" customFormat="1" ht="16.5" customHeight="1">
      <c r="A27" s="93"/>
      <c r="B27" s="308" t="s">
        <v>185</v>
      </c>
      <c r="C27" s="309"/>
      <c r="D27" s="309"/>
      <c r="E27" s="309"/>
      <c r="F27" s="309"/>
      <c r="G27" s="309"/>
      <c r="H27" s="309"/>
      <c r="I27" s="97"/>
      <c r="J27" s="122"/>
      <c r="K27" s="122"/>
      <c r="L27" s="122"/>
    </row>
    <row r="28" spans="1:12" s="53" customFormat="1" ht="28">
      <c r="A28" s="93"/>
      <c r="B28" s="283" t="s">
        <v>42</v>
      </c>
      <c r="C28" s="139"/>
      <c r="D28" s="97"/>
      <c r="E28" s="285" t="s">
        <v>43</v>
      </c>
      <c r="F28" s="286" t="s">
        <v>44</v>
      </c>
      <c r="G28" s="287" t="s">
        <v>45</v>
      </c>
      <c r="H28" s="286" t="s">
        <v>186</v>
      </c>
      <c r="I28" s="97"/>
      <c r="J28" s="98"/>
      <c r="K28" s="98"/>
      <c r="L28" s="98"/>
    </row>
    <row r="29" spans="1:12" s="53" customFormat="1" ht="14">
      <c r="A29" s="93"/>
      <c r="B29" s="284" t="s">
        <v>69</v>
      </c>
      <c r="C29" s="312" t="s">
        <v>47</v>
      </c>
      <c r="D29" s="313"/>
      <c r="E29" s="288"/>
      <c r="F29" s="289"/>
      <c r="G29" s="289"/>
      <c r="H29" s="322" t="e">
        <f>ROUND((G29+G30)/(E29+E30),2)</f>
        <v>#DIV/0!</v>
      </c>
      <c r="I29" s="97"/>
      <c r="J29" s="98"/>
      <c r="K29" s="98"/>
      <c r="L29" s="98"/>
    </row>
    <row r="30" spans="1:12" s="53" customFormat="1" ht="14">
      <c r="A30" s="93"/>
      <c r="B30" s="284" t="s">
        <v>70</v>
      </c>
      <c r="C30" s="313"/>
      <c r="D30" s="313"/>
      <c r="E30" s="288"/>
      <c r="F30" s="289"/>
      <c r="G30" s="289"/>
      <c r="H30" s="323"/>
      <c r="I30" s="97"/>
      <c r="J30" s="98"/>
      <c r="K30" s="98"/>
      <c r="L30" s="98"/>
    </row>
    <row r="31" spans="1:12" s="53" customFormat="1" ht="28">
      <c r="A31" s="93"/>
      <c r="B31" s="284" t="s">
        <v>71</v>
      </c>
      <c r="C31" s="312" t="s">
        <v>31</v>
      </c>
      <c r="D31" s="313"/>
      <c r="E31" s="290"/>
      <c r="F31" s="291"/>
      <c r="G31" s="291"/>
      <c r="H31" s="322" t="e">
        <f>ROUND((G31+G32)/(E31+E32),2)</f>
        <v>#DIV/0!</v>
      </c>
      <c r="I31" s="97"/>
      <c r="J31" s="98"/>
      <c r="K31" s="98"/>
      <c r="L31" s="98"/>
    </row>
    <row r="32" spans="1:12" s="53" customFormat="1" ht="28">
      <c r="A32" s="93"/>
      <c r="B32" s="284" t="s">
        <v>72</v>
      </c>
      <c r="C32" s="313"/>
      <c r="D32" s="313"/>
      <c r="E32" s="290"/>
      <c r="F32" s="291"/>
      <c r="G32" s="291"/>
      <c r="H32" s="323"/>
      <c r="I32" s="97"/>
      <c r="J32" s="98"/>
      <c r="K32" s="98"/>
      <c r="L32" s="98"/>
    </row>
    <row r="33" spans="1:12" s="53" customFormat="1" ht="14">
      <c r="A33" s="93"/>
      <c r="B33" s="284" t="s">
        <v>73</v>
      </c>
      <c r="C33" s="312" t="s">
        <v>32</v>
      </c>
      <c r="D33" s="313"/>
      <c r="E33" s="292"/>
      <c r="F33" s="293" t="s">
        <v>210</v>
      </c>
      <c r="G33" s="293"/>
      <c r="H33" s="322" t="e">
        <f>ROUND((G33+G34)/(E33+E34),2)</f>
        <v>#DIV/0!</v>
      </c>
      <c r="I33" s="97"/>
      <c r="J33" s="98"/>
      <c r="K33" s="98"/>
      <c r="L33" s="98"/>
    </row>
    <row r="34" spans="1:12" s="53" customFormat="1" ht="28">
      <c r="A34" s="93"/>
      <c r="B34" s="284" t="s">
        <v>74</v>
      </c>
      <c r="C34" s="313"/>
      <c r="D34" s="313"/>
      <c r="E34" s="292"/>
      <c r="F34" s="293"/>
      <c r="G34" s="293"/>
      <c r="H34" s="323"/>
      <c r="I34" s="97"/>
      <c r="J34" s="98"/>
      <c r="K34" s="98"/>
      <c r="L34" s="98"/>
    </row>
    <row r="35" spans="1:12" s="53" customFormat="1" ht="14">
      <c r="A35" s="93"/>
      <c r="B35" s="243"/>
      <c r="C35" s="244"/>
      <c r="D35" s="102" t="s">
        <v>184</v>
      </c>
      <c r="E35" s="232">
        <f>SUM(E29:E34)</f>
        <v>0</v>
      </c>
      <c r="F35" s="233"/>
      <c r="G35" s="239">
        <f>SUM(G29:G34)</f>
        <v>0</v>
      </c>
      <c r="H35" s="100"/>
      <c r="I35" s="97"/>
      <c r="J35" s="98"/>
      <c r="K35" s="98"/>
      <c r="L35" s="98"/>
    </row>
    <row r="36" spans="1:12" s="53" customFormat="1" ht="5.9" customHeight="1">
      <c r="A36" s="93"/>
      <c r="B36" s="243"/>
      <c r="C36" s="245"/>
      <c r="D36" s="246"/>
      <c r="E36" s="247"/>
      <c r="F36" s="233"/>
      <c r="G36" s="248"/>
      <c r="H36" s="100"/>
      <c r="I36" s="97"/>
      <c r="J36" s="98"/>
      <c r="K36" s="98"/>
      <c r="L36" s="98"/>
    </row>
    <row r="37" spans="1:12" s="53" customFormat="1" ht="14">
      <c r="A37" s="103"/>
      <c r="B37" s="249"/>
      <c r="C37" s="250"/>
      <c r="D37" s="250"/>
      <c r="E37" s="250"/>
      <c r="F37" s="250"/>
      <c r="G37" s="250"/>
      <c r="H37" s="128"/>
      <c r="I37" s="129"/>
      <c r="J37" s="106"/>
      <c r="K37" s="98"/>
      <c r="L37" s="98"/>
    </row>
    <row r="38" spans="1:12" s="53" customFormat="1" ht="5.9" customHeight="1">
      <c r="A38" s="93"/>
      <c r="B38" s="251"/>
      <c r="C38" s="245"/>
      <c r="D38" s="245"/>
      <c r="E38" s="245"/>
      <c r="F38" s="245"/>
      <c r="G38" s="245"/>
      <c r="H38" s="100"/>
      <c r="I38" s="97"/>
      <c r="J38" s="106"/>
      <c r="K38" s="98"/>
      <c r="L38" s="98"/>
    </row>
    <row r="39" spans="1:12" s="53" customFormat="1" ht="14">
      <c r="A39" s="93"/>
      <c r="B39" s="243" t="s">
        <v>53</v>
      </c>
      <c r="C39" s="245"/>
      <c r="D39" s="245"/>
      <c r="E39" s="245"/>
      <c r="F39" s="245"/>
      <c r="G39" s="245"/>
      <c r="H39" s="100"/>
      <c r="I39" s="97"/>
      <c r="J39" s="106"/>
      <c r="K39" s="98"/>
      <c r="L39" s="98"/>
    </row>
    <row r="40" spans="1:12" s="53" customFormat="1" ht="14">
      <c r="A40" s="93"/>
      <c r="B40" s="324" t="s">
        <v>54</v>
      </c>
      <c r="C40" s="325"/>
      <c r="D40" s="325"/>
      <c r="E40" s="325"/>
      <c r="F40" s="236" t="e">
        <f>G35/E35</f>
        <v>#DIV/0!</v>
      </c>
      <c r="G40" s="252" t="s">
        <v>55</v>
      </c>
      <c r="H40" s="141"/>
      <c r="I40" s="97"/>
      <c r="J40" s="106"/>
      <c r="K40" s="98"/>
      <c r="L40" s="98"/>
    </row>
    <row r="41" spans="1:12" s="53" customFormat="1" ht="5.9" customHeight="1">
      <c r="A41" s="93"/>
      <c r="B41" s="96"/>
      <c r="C41" s="97"/>
      <c r="D41" s="97"/>
      <c r="E41" s="97"/>
      <c r="F41" s="131"/>
      <c r="G41" s="108"/>
      <c r="H41" s="97"/>
      <c r="I41" s="97"/>
      <c r="J41" s="106"/>
      <c r="K41" s="98"/>
      <c r="L41" s="98"/>
    </row>
    <row r="42" spans="1:12" s="53" customFormat="1" ht="14">
      <c r="A42" s="103"/>
      <c r="B42" s="132"/>
      <c r="C42" s="127"/>
      <c r="D42" s="127"/>
      <c r="E42" s="128"/>
      <c r="F42" s="127"/>
      <c r="G42" s="127"/>
      <c r="H42" s="128"/>
      <c r="I42" s="129"/>
      <c r="J42" s="106"/>
      <c r="K42" s="98"/>
      <c r="L42" s="98"/>
    </row>
    <row r="43" spans="1:12" s="53" customFormat="1" ht="5.9" customHeight="1">
      <c r="A43" s="93"/>
      <c r="B43" s="94"/>
      <c r="C43" s="108"/>
      <c r="D43" s="108"/>
      <c r="E43" s="100"/>
      <c r="F43" s="108"/>
      <c r="G43" s="108"/>
      <c r="H43" s="100"/>
      <c r="I43" s="97"/>
      <c r="J43" s="106"/>
      <c r="K43" s="98"/>
      <c r="L43" s="98"/>
    </row>
    <row r="44" spans="1:12" s="53" customFormat="1" ht="14">
      <c r="A44" s="93"/>
      <c r="B44" s="94" t="s">
        <v>56</v>
      </c>
      <c r="C44" s="108"/>
      <c r="D44" s="108"/>
      <c r="E44" s="108"/>
      <c r="F44" s="97"/>
      <c r="G44" s="97"/>
      <c r="H44" s="121"/>
      <c r="I44" s="97"/>
      <c r="J44" s="106"/>
      <c r="K44" s="98"/>
      <c r="L44" s="98"/>
    </row>
    <row r="45" spans="1:12" s="53" customFormat="1" ht="14">
      <c r="A45" s="93"/>
      <c r="B45" s="116"/>
      <c r="C45" s="310" t="s">
        <v>57</v>
      </c>
      <c r="D45" s="311"/>
      <c r="E45" s="311"/>
      <c r="F45" s="234">
        <f>G35</f>
        <v>0</v>
      </c>
      <c r="G45" s="97"/>
      <c r="H45" s="100"/>
      <c r="I45" s="97"/>
      <c r="J45" s="106"/>
      <c r="K45" s="98"/>
      <c r="L45" s="98"/>
    </row>
    <row r="46" spans="1:12" s="53" customFormat="1" ht="15.75" customHeight="1">
      <c r="A46" s="93"/>
      <c r="B46" s="116"/>
      <c r="C46" s="310" t="s">
        <v>188</v>
      </c>
      <c r="D46" s="311"/>
      <c r="E46" s="311"/>
      <c r="F46" s="234">
        <f>Tabblad_1_Gebiedsaanvraag2027!F35</f>
        <v>0</v>
      </c>
      <c r="G46" s="97"/>
      <c r="H46" s="100"/>
      <c r="I46" s="97"/>
      <c r="J46" s="106"/>
      <c r="K46" s="98"/>
      <c r="L46" s="98"/>
    </row>
    <row r="47" spans="1:12" s="53" customFormat="1" ht="14">
      <c r="A47" s="93"/>
      <c r="B47" s="94"/>
      <c r="C47" s="108"/>
      <c r="D47" s="108"/>
      <c r="E47" s="123" t="s">
        <v>58</v>
      </c>
      <c r="F47" s="236">
        <f>F45-F46</f>
        <v>0</v>
      </c>
      <c r="G47" s="97"/>
      <c r="H47" s="100"/>
      <c r="I47" s="97"/>
      <c r="J47" s="106"/>
      <c r="K47" s="98"/>
      <c r="L47" s="98"/>
    </row>
    <row r="48" spans="1:12" s="53" customFormat="1" ht="14">
      <c r="A48" s="93"/>
      <c r="B48" s="96"/>
      <c r="C48" s="108"/>
      <c r="D48" s="108"/>
      <c r="E48" s="108"/>
      <c r="F48" s="108"/>
      <c r="G48" s="108"/>
      <c r="H48" s="100"/>
      <c r="I48" s="97"/>
      <c r="J48" s="106"/>
      <c r="K48" s="98"/>
      <c r="L48" s="98"/>
    </row>
    <row r="49" spans="1:12" s="52" customFormat="1" ht="14">
      <c r="A49" s="103"/>
      <c r="B49" s="134"/>
      <c r="C49" s="135"/>
      <c r="D49" s="135"/>
      <c r="E49" s="135"/>
      <c r="F49" s="135"/>
      <c r="G49" s="135"/>
      <c r="H49" s="136"/>
      <c r="I49" s="135"/>
      <c r="J49" s="135"/>
      <c r="K49" s="122"/>
      <c r="L49" s="122"/>
    </row>
    <row r="50" spans="1:12" s="53" customFormat="1" ht="5.9" customHeight="1">
      <c r="A50" s="93"/>
      <c r="B50" s="96"/>
      <c r="C50" s="108"/>
      <c r="D50" s="108"/>
      <c r="E50" s="108"/>
      <c r="F50" s="108"/>
      <c r="G50" s="108"/>
      <c r="H50" s="100"/>
      <c r="I50" s="97"/>
      <c r="J50" s="106"/>
      <c r="K50" s="98"/>
      <c r="L50" s="98"/>
    </row>
    <row r="51" spans="1:12" s="53" customFormat="1" ht="14">
      <c r="A51" s="93"/>
      <c r="B51" s="306" t="s">
        <v>187</v>
      </c>
      <c r="C51" s="307"/>
      <c r="D51" s="307"/>
      <c r="E51" s="307"/>
      <c r="F51" s="307"/>
      <c r="G51" s="97"/>
      <c r="H51" s="97"/>
      <c r="I51" s="97"/>
      <c r="J51" s="106"/>
      <c r="K51" s="98"/>
      <c r="L51" s="98"/>
    </row>
    <row r="52" spans="1:12" s="53" customFormat="1" ht="14">
      <c r="A52" s="93"/>
      <c r="B52" s="96"/>
      <c r="C52" s="116"/>
      <c r="D52" s="240" t="e">
        <f>F47/E35</f>
        <v>#DIV/0!</v>
      </c>
      <c r="E52" s="150" t="s">
        <v>61</v>
      </c>
      <c r="F52" s="137" t="s">
        <v>59</v>
      </c>
      <c r="G52" s="138"/>
      <c r="H52" s="97"/>
      <c r="I52" s="97"/>
      <c r="J52" s="106"/>
      <c r="K52" s="98"/>
      <c r="L52" s="98"/>
    </row>
    <row r="53" spans="1:12" s="53" customFormat="1" ht="14">
      <c r="A53" s="93"/>
      <c r="B53" s="96"/>
      <c r="C53" s="116"/>
      <c r="D53" s="240">
        <v>0.01</v>
      </c>
      <c r="E53" s="150" t="s">
        <v>61</v>
      </c>
      <c r="F53" s="111" t="s">
        <v>60</v>
      </c>
      <c r="G53" s="111"/>
      <c r="H53" s="97"/>
      <c r="I53" s="97"/>
      <c r="J53" s="106"/>
      <c r="K53" s="98"/>
      <c r="L53" s="98"/>
    </row>
    <row r="54" spans="1:12" s="53" customFormat="1" ht="14">
      <c r="A54" s="93"/>
      <c r="B54" s="96"/>
      <c r="C54" s="116"/>
      <c r="D54" s="242" t="e">
        <f>IF(ABS(D52)&lt;=D53,"correct","niet correct")</f>
        <v>#DIV/0!</v>
      </c>
      <c r="E54" s="151" t="s">
        <v>61</v>
      </c>
      <c r="F54" s="304" t="s">
        <v>62</v>
      </c>
      <c r="G54" s="305"/>
      <c r="H54" s="97"/>
      <c r="I54" s="97"/>
      <c r="J54" s="106"/>
      <c r="K54" s="98"/>
      <c r="L54" s="98"/>
    </row>
    <row r="55" spans="1:12" s="53" customFormat="1" ht="5.9" customHeight="1">
      <c r="A55" s="93"/>
      <c r="B55" s="97"/>
      <c r="C55" s="97"/>
      <c r="D55" s="97"/>
      <c r="E55" s="97"/>
      <c r="F55" s="97"/>
      <c r="G55" s="97"/>
      <c r="H55" s="97"/>
      <c r="I55" s="97"/>
      <c r="J55" s="106"/>
      <c r="K55" s="98"/>
      <c r="L55" s="98"/>
    </row>
    <row r="56" spans="1:12" s="53" customFormat="1" ht="14">
      <c r="A56" s="118"/>
      <c r="B56" s="106"/>
      <c r="C56" s="106"/>
      <c r="D56" s="106"/>
      <c r="E56" s="106"/>
      <c r="F56" s="106"/>
      <c r="G56" s="106"/>
      <c r="H56" s="106"/>
      <c r="I56" s="106"/>
      <c r="J56" s="106"/>
      <c r="K56" s="98"/>
      <c r="L56" s="98"/>
    </row>
    <row r="57" spans="1:12" s="53" customFormat="1" ht="5.9" customHeight="1">
      <c r="A57" s="88"/>
      <c r="B57" s="88"/>
      <c r="C57" s="88"/>
      <c r="D57" s="88"/>
      <c r="E57" s="88"/>
      <c r="F57" s="66"/>
      <c r="G57" s="66"/>
      <c r="H57" s="72"/>
      <c r="I57" s="72"/>
      <c r="J57" s="56"/>
    </row>
    <row r="58" spans="1:12" s="118" customFormat="1" ht="14">
      <c r="A58" s="184" t="s">
        <v>206</v>
      </c>
      <c r="B58" s="184"/>
      <c r="C58" s="184"/>
      <c r="D58" s="88"/>
      <c r="E58" s="88"/>
      <c r="F58" s="66"/>
      <c r="G58" s="66"/>
      <c r="H58" s="88"/>
      <c r="I58" s="88"/>
      <c r="J58" s="90"/>
    </row>
    <row r="59" spans="1:12" s="118" customFormat="1" ht="14">
      <c r="A59" s="175" t="s">
        <v>23</v>
      </c>
      <c r="B59" s="176"/>
      <c r="C59" s="176"/>
      <c r="D59" s="176"/>
      <c r="E59" s="176"/>
      <c r="F59" s="176"/>
      <c r="G59" s="176"/>
      <c r="H59" s="177"/>
      <c r="I59" s="88"/>
      <c r="J59" s="90"/>
    </row>
    <row r="60" spans="1:12" s="118" customFormat="1" ht="14">
      <c r="A60" s="168" t="s">
        <v>24</v>
      </c>
      <c r="B60" s="91"/>
      <c r="C60" s="91"/>
      <c r="D60" s="91"/>
      <c r="E60" s="91"/>
      <c r="F60" s="91"/>
      <c r="G60" s="91"/>
      <c r="H60" s="169"/>
      <c r="I60" s="88"/>
      <c r="J60" s="90"/>
    </row>
    <row r="61" spans="1:12" s="118" customFormat="1" ht="14">
      <c r="A61" s="178" t="s">
        <v>25</v>
      </c>
      <c r="B61" s="179"/>
      <c r="C61" s="179"/>
      <c r="D61" s="179"/>
      <c r="E61" s="179"/>
      <c r="F61" s="179"/>
      <c r="G61" s="179"/>
      <c r="H61" s="180"/>
      <c r="I61" s="88"/>
      <c r="J61" s="90"/>
    </row>
    <row r="62" spans="1:12" s="118" customFormat="1" ht="14">
      <c r="A62" s="172" t="s">
        <v>27</v>
      </c>
      <c r="B62" s="173"/>
      <c r="C62" s="173"/>
      <c r="D62" s="173"/>
      <c r="E62" s="173"/>
      <c r="F62" s="173"/>
      <c r="G62" s="173"/>
      <c r="H62" s="174"/>
      <c r="I62" s="88"/>
      <c r="J62" s="90"/>
    </row>
    <row r="63" spans="1:12" s="44" customFormat="1" ht="5.9" customHeight="1">
      <c r="A63" s="185"/>
      <c r="B63" s="185"/>
      <c r="C63" s="185"/>
      <c r="D63" s="185"/>
      <c r="E63" s="185"/>
      <c r="F63" s="185"/>
      <c r="G63" s="185"/>
      <c r="H63" s="185"/>
      <c r="I63" s="185"/>
      <c r="J63" s="7"/>
    </row>
    <row r="64" spans="1:12" s="53" customFormat="1" ht="14">
      <c r="A64" s="118"/>
      <c r="B64" s="98"/>
      <c r="C64" s="98"/>
      <c r="D64" s="98"/>
      <c r="E64" s="98"/>
      <c r="F64" s="98"/>
      <c r="G64" s="98"/>
      <c r="H64" s="98"/>
      <c r="I64" s="106"/>
      <c r="J64" s="98"/>
      <c r="K64" s="98"/>
      <c r="L64" s="98"/>
    </row>
    <row r="65" spans="1:12" s="53" customFormat="1" ht="14">
      <c r="A65" s="118"/>
      <c r="B65" s="98"/>
      <c r="C65" s="98"/>
      <c r="D65" s="98"/>
      <c r="E65" s="98"/>
      <c r="F65" s="98"/>
      <c r="G65" s="98"/>
      <c r="H65" s="98"/>
      <c r="I65" s="106"/>
      <c r="J65" s="98"/>
      <c r="K65" s="98"/>
      <c r="L65" s="98"/>
    </row>
    <row r="66" spans="1:12" s="53" customFormat="1" ht="14">
      <c r="A66" s="118"/>
      <c r="B66" s="98"/>
      <c r="C66" s="98"/>
      <c r="D66" s="98"/>
      <c r="E66" s="98"/>
      <c r="F66" s="98"/>
      <c r="G66" s="98"/>
      <c r="H66" s="98"/>
      <c r="I66" s="106"/>
      <c r="J66" s="98"/>
      <c r="K66" s="98"/>
      <c r="L66" s="98"/>
    </row>
    <row r="67" spans="1:12" s="53" customFormat="1" ht="14">
      <c r="A67" s="118"/>
      <c r="B67" s="98"/>
      <c r="C67" s="98"/>
      <c r="D67" s="98"/>
      <c r="E67" s="98"/>
      <c r="F67" s="98"/>
      <c r="G67" s="98"/>
      <c r="H67" s="98"/>
      <c r="I67" s="106"/>
      <c r="J67" s="98"/>
      <c r="K67" s="98"/>
      <c r="L67" s="98"/>
    </row>
    <row r="68" spans="1:12" s="53" customFormat="1" ht="14">
      <c r="A68" s="118"/>
      <c r="B68" s="98"/>
      <c r="C68" s="98"/>
      <c r="D68" s="98"/>
      <c r="E68" s="98"/>
      <c r="F68" s="98"/>
      <c r="G68" s="98"/>
      <c r="H68" s="98"/>
      <c r="I68" s="106"/>
      <c r="J68" s="98"/>
      <c r="K68" s="98"/>
      <c r="L68" s="98"/>
    </row>
    <row r="69" spans="1:12" s="53" customFormat="1" ht="14">
      <c r="A69" s="118"/>
      <c r="B69" s="98"/>
      <c r="C69" s="98"/>
      <c r="D69" s="98"/>
      <c r="E69" s="98"/>
      <c r="F69" s="98"/>
      <c r="G69" s="98"/>
      <c r="H69" s="98"/>
      <c r="I69" s="106"/>
      <c r="J69" s="98"/>
      <c r="K69" s="98"/>
      <c r="L69" s="98"/>
    </row>
    <row r="70" spans="1:12" s="53" customFormat="1" ht="14">
      <c r="A70" s="118"/>
      <c r="B70" s="98"/>
      <c r="C70" s="98"/>
      <c r="D70" s="98"/>
      <c r="E70" s="98"/>
      <c r="F70" s="98"/>
      <c r="G70" s="98"/>
      <c r="H70" s="98"/>
      <c r="I70" s="106"/>
      <c r="J70" s="98"/>
      <c r="K70" s="98"/>
      <c r="L70" s="98"/>
    </row>
    <row r="71" spans="1:12" s="53" customFormat="1" ht="14">
      <c r="A71" s="118"/>
      <c r="B71" s="98"/>
      <c r="C71" s="98"/>
      <c r="D71" s="98"/>
      <c r="E71" s="98"/>
      <c r="F71" s="98"/>
      <c r="G71" s="98"/>
      <c r="H71" s="98"/>
      <c r="I71" s="106"/>
      <c r="J71" s="98"/>
      <c r="K71" s="98"/>
      <c r="L71" s="98"/>
    </row>
    <row r="72" spans="1:12" s="53" customFormat="1" ht="14">
      <c r="A72" s="118"/>
      <c r="B72" s="98"/>
      <c r="C72" s="98"/>
      <c r="D72" s="98"/>
      <c r="E72" s="98"/>
      <c r="F72" s="98"/>
      <c r="G72" s="98"/>
      <c r="H72" s="98"/>
      <c r="I72" s="106"/>
      <c r="J72" s="98"/>
      <c r="K72" s="98"/>
      <c r="L72" s="98"/>
    </row>
    <row r="73" spans="1:12" s="53" customFormat="1" ht="14">
      <c r="A73" s="118"/>
      <c r="B73" s="98"/>
      <c r="C73" s="98"/>
      <c r="D73" s="98"/>
      <c r="E73" s="98"/>
      <c r="F73" s="98"/>
      <c r="G73" s="98"/>
      <c r="H73" s="98"/>
      <c r="I73" s="106"/>
      <c r="J73" s="98"/>
      <c r="K73" s="98"/>
      <c r="L73" s="98"/>
    </row>
    <row r="74" spans="1:12" s="53" customFormat="1" ht="14">
      <c r="A74" s="118"/>
      <c r="B74" s="98"/>
      <c r="C74" s="98"/>
      <c r="D74" s="98"/>
      <c r="E74" s="98"/>
      <c r="F74" s="98"/>
      <c r="G74" s="98"/>
      <c r="H74" s="98"/>
      <c r="I74" s="106"/>
      <c r="J74" s="98"/>
      <c r="K74" s="98"/>
      <c r="L74" s="98"/>
    </row>
    <row r="75" spans="1:12" s="53" customFormat="1" ht="14">
      <c r="A75" s="118"/>
      <c r="B75" s="98"/>
      <c r="C75" s="98"/>
      <c r="D75" s="98"/>
      <c r="E75" s="98"/>
      <c r="F75" s="98"/>
      <c r="G75" s="98"/>
      <c r="H75" s="98"/>
      <c r="I75" s="106"/>
      <c r="J75" s="98"/>
      <c r="K75" s="98"/>
      <c r="L75" s="98"/>
    </row>
    <row r="76" spans="1:12" s="53" customFormat="1" ht="14">
      <c r="A76" s="118"/>
      <c r="B76" s="98"/>
      <c r="C76" s="98"/>
      <c r="D76" s="98"/>
      <c r="E76" s="98"/>
      <c r="F76" s="98"/>
      <c r="G76" s="98"/>
      <c r="H76" s="98"/>
      <c r="I76" s="106"/>
      <c r="J76" s="98"/>
      <c r="K76" s="98"/>
      <c r="L76" s="98"/>
    </row>
    <row r="77" spans="1:12" s="53" customFormat="1" ht="14">
      <c r="A77" s="118"/>
      <c r="B77" s="98"/>
      <c r="C77" s="98"/>
      <c r="D77" s="98"/>
      <c r="E77" s="98"/>
      <c r="F77" s="98"/>
      <c r="G77" s="98"/>
      <c r="H77" s="98"/>
      <c r="I77" s="106"/>
      <c r="J77" s="98"/>
      <c r="K77" s="98"/>
      <c r="L77" s="98"/>
    </row>
    <row r="78" spans="1:12" s="53" customFormat="1" ht="14">
      <c r="A78" s="118"/>
      <c r="B78" s="98"/>
      <c r="C78" s="98"/>
      <c r="D78" s="98"/>
      <c r="E78" s="98"/>
      <c r="F78" s="98"/>
      <c r="G78" s="98"/>
      <c r="H78" s="98"/>
      <c r="I78" s="106"/>
      <c r="J78" s="98"/>
      <c r="K78" s="98"/>
      <c r="L78" s="98"/>
    </row>
    <row r="79" spans="1:12" s="53" customFormat="1" ht="14">
      <c r="A79" s="118"/>
      <c r="B79" s="98"/>
      <c r="C79" s="98"/>
      <c r="D79" s="98"/>
      <c r="E79" s="98"/>
      <c r="F79" s="98"/>
      <c r="G79" s="98"/>
      <c r="H79" s="98"/>
      <c r="I79" s="106"/>
      <c r="J79" s="98"/>
      <c r="K79" s="98"/>
      <c r="L79" s="98"/>
    </row>
    <row r="80" spans="1:12" s="53" customFormat="1" ht="14">
      <c r="A80" s="118"/>
      <c r="B80" s="98"/>
      <c r="C80" s="98"/>
      <c r="D80" s="98"/>
      <c r="E80" s="98"/>
      <c r="F80" s="98"/>
      <c r="G80" s="98"/>
      <c r="H80" s="98"/>
      <c r="I80" s="106"/>
      <c r="J80" s="98"/>
      <c r="K80" s="98"/>
      <c r="L80" s="98"/>
    </row>
    <row r="81" spans="1:12" s="53" customFormat="1" ht="14">
      <c r="A81" s="118"/>
      <c r="B81" s="98"/>
      <c r="C81" s="98"/>
      <c r="D81" s="98"/>
      <c r="E81" s="98"/>
      <c r="F81" s="98"/>
      <c r="G81" s="98"/>
      <c r="H81" s="98"/>
      <c r="I81" s="106"/>
      <c r="J81" s="98"/>
      <c r="K81" s="98"/>
      <c r="L81" s="98"/>
    </row>
    <row r="82" spans="1:12" s="53" customFormat="1" ht="14">
      <c r="A82" s="118"/>
      <c r="B82" s="98"/>
      <c r="C82" s="98"/>
      <c r="D82" s="98"/>
      <c r="E82" s="98"/>
      <c r="F82" s="98"/>
      <c r="G82" s="98"/>
      <c r="H82" s="98"/>
      <c r="I82" s="106"/>
      <c r="J82" s="98"/>
      <c r="K82" s="98"/>
      <c r="L82" s="98"/>
    </row>
    <row r="83" spans="1:12" s="53" customFormat="1" ht="14">
      <c r="A83" s="118"/>
      <c r="B83" s="98"/>
      <c r="C83" s="98"/>
      <c r="D83" s="98"/>
      <c r="E83" s="98"/>
      <c r="F83" s="98"/>
      <c r="G83" s="98"/>
      <c r="H83" s="98"/>
      <c r="I83" s="106"/>
      <c r="J83" s="98"/>
      <c r="K83" s="98"/>
      <c r="L83" s="98"/>
    </row>
    <row r="84" spans="1:12" s="53" customFormat="1" ht="14">
      <c r="A84" s="118"/>
      <c r="B84" s="98"/>
      <c r="C84" s="98"/>
      <c r="D84" s="98"/>
      <c r="E84" s="98"/>
      <c r="F84" s="98"/>
      <c r="G84" s="98"/>
      <c r="H84" s="98"/>
      <c r="I84" s="106"/>
      <c r="J84" s="98"/>
      <c r="K84" s="98"/>
      <c r="L84" s="98"/>
    </row>
    <row r="85" spans="1:12" s="53" customFormat="1" ht="14">
      <c r="A85" s="118"/>
      <c r="B85" s="98"/>
      <c r="C85" s="98"/>
      <c r="D85" s="98"/>
      <c r="E85" s="98"/>
      <c r="F85" s="98"/>
      <c r="G85" s="98"/>
      <c r="H85" s="98"/>
      <c r="I85" s="106"/>
      <c r="J85" s="98"/>
      <c r="K85" s="98"/>
      <c r="L85" s="98"/>
    </row>
  </sheetData>
  <sheetProtection password="EFF9" sheet="1" objects="1" scenarios="1"/>
  <mergeCells count="16">
    <mergeCell ref="C29:D30"/>
    <mergeCell ref="H29:H30"/>
    <mergeCell ref="F54:G54"/>
    <mergeCell ref="B1:E1"/>
    <mergeCell ref="B3:E3"/>
    <mergeCell ref="D17:G20"/>
    <mergeCell ref="D23:G23"/>
    <mergeCell ref="B27:H27"/>
    <mergeCell ref="C46:E46"/>
    <mergeCell ref="B51:F51"/>
    <mergeCell ref="C31:D32"/>
    <mergeCell ref="H31:H32"/>
    <mergeCell ref="C33:D34"/>
    <mergeCell ref="H33:H34"/>
    <mergeCell ref="B40:E40"/>
    <mergeCell ref="C45:E45"/>
  </mergeCells>
  <conditionalFormatting sqref="D54">
    <cfRule type="cellIs" dxfId="7" priority="1" operator="equal">
      <formula>"correct"</formula>
    </cfRule>
    <cfRule type="cellIs" dxfId="6" priority="2" operator="equal">
      <formula>"niet correct"</formula>
    </cfRule>
  </conditionalFormatting>
  <pageMargins left="0.25" right="0.25" top="0.75" bottom="0.75" header="0.3" footer="0.3"/>
  <pageSetup paperSize="9" scale="56" fitToWidth="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C0B0-3B2B-43FF-92EA-21E8F98CED11}">
  <sheetPr>
    <pageSetUpPr fitToPage="1"/>
  </sheetPr>
  <dimension ref="A1:L83"/>
  <sheetViews>
    <sheetView showGridLines="0" zoomScaleNormal="100" workbookViewId="0">
      <selection activeCell="O28" sqref="O28"/>
    </sheetView>
  </sheetViews>
  <sheetFormatPr defaultRowHeight="15.5"/>
  <cols>
    <col min="1" max="1" width="1.453125" style="44" customWidth="1"/>
    <col min="2" max="2" width="52.453125" style="4" customWidth="1"/>
    <col min="3" max="3" width="19.54296875" style="4" customWidth="1"/>
    <col min="4" max="4" width="22.26953125" style="4" customWidth="1"/>
    <col min="5" max="5" width="15" style="4" customWidth="1"/>
    <col min="6" max="6" width="22" style="4" customWidth="1"/>
    <col min="7" max="7" width="28.453125" style="4" customWidth="1"/>
    <col min="8" max="8" width="23.7265625" style="4" customWidth="1"/>
    <col min="9" max="9" width="0.81640625" style="43" customWidth="1"/>
    <col min="10" max="12" width="9.1796875" style="4"/>
  </cols>
  <sheetData>
    <row r="1" spans="1:12" ht="37.4" customHeight="1">
      <c r="A1" s="42"/>
      <c r="B1" s="294" t="s">
        <v>150</v>
      </c>
      <c r="C1" s="294"/>
      <c r="D1" s="294"/>
      <c r="E1" s="294"/>
      <c r="F1" s="42"/>
      <c r="G1" s="42"/>
      <c r="H1" s="5"/>
      <c r="I1" s="42"/>
      <c r="J1"/>
      <c r="K1"/>
      <c r="L1"/>
    </row>
    <row r="2" spans="1:12" ht="6" customHeight="1">
      <c r="B2" s="1"/>
      <c r="C2" s="1"/>
      <c r="D2" s="1"/>
      <c r="E2" s="1"/>
      <c r="F2"/>
      <c r="G2"/>
      <c r="H2"/>
      <c r="I2" s="44"/>
      <c r="J2"/>
      <c r="K2"/>
      <c r="L2"/>
    </row>
    <row r="3" spans="1:12" ht="18" customHeight="1">
      <c r="A3" s="155"/>
      <c r="B3" s="295" t="s">
        <v>190</v>
      </c>
      <c r="C3" s="295"/>
      <c r="D3" s="295"/>
      <c r="E3" s="295"/>
      <c r="F3" s="153"/>
      <c r="G3" s="154"/>
      <c r="H3" s="153"/>
      <c r="I3" s="155"/>
      <c r="J3"/>
      <c r="K3"/>
      <c r="L3"/>
    </row>
    <row r="4" spans="1:12" ht="15.75" customHeight="1">
      <c r="B4" s="9"/>
      <c r="C4" s="9"/>
      <c r="D4" s="9"/>
      <c r="E4" s="9"/>
      <c r="F4"/>
      <c r="G4"/>
      <c r="H4"/>
      <c r="I4" s="44"/>
      <c r="J4"/>
      <c r="K4"/>
      <c r="L4"/>
    </row>
    <row r="5" spans="1:12" ht="5.9" customHeight="1">
      <c r="A5" s="45"/>
      <c r="B5" s="40"/>
      <c r="C5" s="40"/>
      <c r="D5" s="40"/>
      <c r="E5" s="40"/>
      <c r="F5" s="41"/>
      <c r="G5" s="41"/>
      <c r="H5" s="41"/>
      <c r="I5" s="45"/>
      <c r="J5"/>
      <c r="K5"/>
      <c r="L5"/>
    </row>
    <row r="6" spans="1:12" s="53" customFormat="1" ht="42">
      <c r="A6" s="93"/>
      <c r="B6" s="114" t="s">
        <v>28</v>
      </c>
      <c r="C6" s="133" t="s">
        <v>2</v>
      </c>
      <c r="D6" s="133" t="s">
        <v>3</v>
      </c>
      <c r="E6" s="133" t="s">
        <v>4</v>
      </c>
      <c r="F6" s="133" t="s">
        <v>29</v>
      </c>
      <c r="G6" s="133" t="s">
        <v>30</v>
      </c>
      <c r="H6" s="130"/>
      <c r="I6" s="115"/>
      <c r="J6" s="98"/>
      <c r="K6" s="98"/>
      <c r="L6" s="98"/>
    </row>
    <row r="7" spans="1:12" s="53" customFormat="1" ht="14">
      <c r="A7" s="93"/>
      <c r="B7" s="99" t="s">
        <v>31</v>
      </c>
      <c r="C7" s="217">
        <f>Tabblad_1_Gebiedsaanvraag2027!C18</f>
        <v>0</v>
      </c>
      <c r="D7" s="217">
        <f>Tabblad_1_Gebiedsaanvraag2027!D18</f>
        <v>0</v>
      </c>
      <c r="E7" s="234">
        <f>Tabblad_1_Gebiedsaanvraag2027!E18</f>
        <v>0</v>
      </c>
      <c r="F7" s="234">
        <f>Tabblad_1_Gebiedsaanvraag2027!F18</f>
        <v>0</v>
      </c>
      <c r="G7" s="234">
        <f>F7*2</f>
        <v>0</v>
      </c>
      <c r="H7" s="100"/>
      <c r="I7" s="115"/>
      <c r="J7" s="98"/>
      <c r="K7" s="98"/>
      <c r="L7" s="98"/>
    </row>
    <row r="8" spans="1:12" s="53" customFormat="1" ht="14">
      <c r="A8" s="93"/>
      <c r="B8" s="101" t="s">
        <v>32</v>
      </c>
      <c r="C8" s="217">
        <f>Tabblad_1_Gebiedsaanvraag2027!C27</f>
        <v>0</v>
      </c>
      <c r="D8" s="217">
        <f>Tabblad_1_Gebiedsaanvraag2027!D27</f>
        <v>0</v>
      </c>
      <c r="E8" s="234">
        <f>Tabblad_1_Gebiedsaanvraag2027!E27</f>
        <v>0</v>
      </c>
      <c r="F8" s="234">
        <f>Tabblad_1_Gebiedsaanvraag2027!F27</f>
        <v>0</v>
      </c>
      <c r="G8" s="234">
        <f>F8*2</f>
        <v>0</v>
      </c>
      <c r="H8" s="100"/>
      <c r="I8" s="115"/>
      <c r="J8" s="98"/>
      <c r="K8" s="98"/>
      <c r="L8" s="98"/>
    </row>
    <row r="9" spans="1:12" s="53" customFormat="1" ht="14">
      <c r="A9" s="93"/>
      <c r="B9" s="102" t="s">
        <v>184</v>
      </c>
      <c r="C9" s="219">
        <f>C7+C8</f>
        <v>0</v>
      </c>
      <c r="D9" s="219">
        <f>D7+D8</f>
        <v>0</v>
      </c>
      <c r="E9" s="235"/>
      <c r="F9" s="236">
        <f>F7+F8</f>
        <v>0</v>
      </c>
      <c r="G9" s="236">
        <f>G7+G8</f>
        <v>0</v>
      </c>
      <c r="H9" s="100"/>
      <c r="I9" s="115"/>
      <c r="J9" s="98"/>
      <c r="K9" s="98"/>
      <c r="L9" s="98"/>
    </row>
    <row r="10" spans="1:12" s="53" customFormat="1" ht="5.9" customHeight="1">
      <c r="A10" s="93"/>
      <c r="B10" s="102"/>
      <c r="C10" s="221"/>
      <c r="D10" s="221"/>
      <c r="E10" s="235"/>
      <c r="F10" s="258"/>
      <c r="G10" s="258"/>
      <c r="H10" s="100"/>
      <c r="I10" s="115"/>
      <c r="J10" s="98"/>
      <c r="K10" s="98"/>
      <c r="L10" s="98"/>
    </row>
    <row r="11" spans="1:12" s="53" customFormat="1" ht="14">
      <c r="A11" s="103"/>
      <c r="B11" s="104"/>
      <c r="C11" s="224"/>
      <c r="D11" s="224"/>
      <c r="E11" s="259"/>
      <c r="F11" s="259"/>
      <c r="G11" s="260"/>
      <c r="H11" s="105"/>
      <c r="I11" s="106"/>
      <c r="J11" s="98"/>
      <c r="K11" s="98"/>
      <c r="L11" s="98"/>
    </row>
    <row r="12" spans="1:12" s="53" customFormat="1" ht="5.9" customHeight="1">
      <c r="A12" s="93"/>
      <c r="B12" s="130"/>
      <c r="C12" s="227"/>
      <c r="D12" s="227"/>
      <c r="E12" s="261"/>
      <c r="F12" s="261"/>
      <c r="G12" s="262"/>
      <c r="H12" s="107"/>
      <c r="I12" s="115"/>
      <c r="J12" s="98"/>
      <c r="K12" s="98"/>
      <c r="L12" s="98"/>
    </row>
    <row r="13" spans="1:12" s="53" customFormat="1" ht="14">
      <c r="A13" s="93"/>
      <c r="B13" s="114" t="s">
        <v>33</v>
      </c>
      <c r="C13" s="230">
        <f>Tabblad_1_Gebiedsaanvraag2027!C9</f>
        <v>0</v>
      </c>
      <c r="D13" s="230">
        <f>Tabblad_1_Gebiedsaanvraag2027!D9</f>
        <v>0</v>
      </c>
      <c r="E13" s="237">
        <f>Tabblad_1_Gebiedsaanvraag2027!E9</f>
        <v>0</v>
      </c>
      <c r="F13" s="237">
        <f>Tabblad_1_Gebiedsaanvraag2027!F9</f>
        <v>0</v>
      </c>
      <c r="G13" s="263"/>
      <c r="H13" s="108"/>
      <c r="I13" s="115"/>
      <c r="J13" s="98"/>
      <c r="K13" s="98"/>
      <c r="L13" s="98"/>
    </row>
    <row r="14" spans="1:12" s="53" customFormat="1" ht="5.9" customHeight="1">
      <c r="A14" s="93"/>
      <c r="B14" s="114"/>
      <c r="C14" s="142"/>
      <c r="D14" s="142"/>
      <c r="E14" s="255"/>
      <c r="F14" s="255"/>
      <c r="G14" s="264"/>
      <c r="H14" s="108"/>
      <c r="I14" s="115"/>
      <c r="J14" s="98"/>
      <c r="K14" s="98"/>
      <c r="L14" s="98"/>
    </row>
    <row r="15" spans="1:12" s="52" customFormat="1" ht="14">
      <c r="A15" s="144"/>
      <c r="B15" s="145"/>
      <c r="C15" s="146"/>
      <c r="D15" s="146"/>
      <c r="E15" s="147"/>
      <c r="F15" s="147"/>
      <c r="G15" s="135"/>
      <c r="H15" s="135"/>
      <c r="I15" s="135"/>
      <c r="J15" s="122"/>
      <c r="K15" s="122"/>
      <c r="L15" s="122"/>
    </row>
    <row r="16" spans="1:12" s="53" customFormat="1" ht="5.9" customHeight="1">
      <c r="A16" s="93"/>
      <c r="B16" s="114"/>
      <c r="C16" s="142"/>
      <c r="D16" s="142"/>
      <c r="E16" s="143"/>
      <c r="F16" s="143"/>
      <c r="G16" s="108"/>
      <c r="H16" s="108"/>
      <c r="I16" s="115"/>
      <c r="J16" s="98"/>
      <c r="K16" s="98"/>
      <c r="L16" s="98"/>
    </row>
    <row r="17" spans="1:12" s="53" customFormat="1" ht="14">
      <c r="A17" s="93"/>
      <c r="B17" s="109" t="s">
        <v>75</v>
      </c>
      <c r="C17" s="238"/>
      <c r="D17" s="318"/>
      <c r="E17" s="319"/>
      <c r="F17" s="319"/>
      <c r="G17" s="320"/>
      <c r="H17" s="115"/>
      <c r="I17" s="115"/>
      <c r="J17" s="98"/>
      <c r="K17" s="98"/>
      <c r="L17" s="98"/>
    </row>
    <row r="18" spans="1:12" s="53" customFormat="1" ht="14">
      <c r="A18" s="93"/>
      <c r="B18" s="109" t="s">
        <v>76</v>
      </c>
      <c r="C18" s="238"/>
      <c r="D18" s="321"/>
      <c r="E18" s="319"/>
      <c r="F18" s="319"/>
      <c r="G18" s="320"/>
      <c r="H18" s="115"/>
      <c r="I18" s="115"/>
      <c r="J18" s="98"/>
      <c r="K18" s="98"/>
      <c r="L18" s="98"/>
    </row>
    <row r="19" spans="1:12" s="53" customFormat="1" ht="14">
      <c r="A19" s="93"/>
      <c r="B19" s="109" t="s">
        <v>77</v>
      </c>
      <c r="C19" s="238"/>
      <c r="D19" s="321"/>
      <c r="E19" s="319"/>
      <c r="F19" s="319"/>
      <c r="G19" s="320"/>
      <c r="H19" s="115"/>
      <c r="I19" s="115"/>
      <c r="J19" s="98"/>
      <c r="K19" s="98"/>
      <c r="L19" s="98"/>
    </row>
    <row r="20" spans="1:12" s="53" customFormat="1" ht="14">
      <c r="A20" s="93"/>
      <c r="B20" s="109" t="s">
        <v>78</v>
      </c>
      <c r="C20" s="238"/>
      <c r="D20" s="321"/>
      <c r="E20" s="319"/>
      <c r="F20" s="319"/>
      <c r="G20" s="320"/>
      <c r="H20" s="115"/>
      <c r="I20" s="115"/>
      <c r="J20" s="98"/>
      <c r="K20" s="98"/>
      <c r="L20" s="98"/>
    </row>
    <row r="21" spans="1:12" s="53" customFormat="1" ht="14">
      <c r="A21" s="93"/>
      <c r="B21" s="109" t="s">
        <v>79</v>
      </c>
      <c r="C21" s="234">
        <f>Tabblad_1_Gebiedsaanvraag2027!F36</f>
        <v>0</v>
      </c>
      <c r="D21" s="111" t="s">
        <v>39</v>
      </c>
      <c r="E21" s="152"/>
      <c r="F21" s="112"/>
      <c r="G21" s="112"/>
      <c r="H21" s="115"/>
      <c r="I21" s="115"/>
      <c r="J21" s="98"/>
      <c r="K21" s="98"/>
      <c r="L21" s="98"/>
    </row>
    <row r="22" spans="1:12" s="53" customFormat="1" ht="14">
      <c r="A22" s="93"/>
      <c r="B22" s="109" t="s">
        <v>80</v>
      </c>
      <c r="C22" s="234">
        <f>Tabblad_1_Gebiedsaanvraag2027!F36</f>
        <v>0</v>
      </c>
      <c r="D22" s="111" t="s">
        <v>39</v>
      </c>
      <c r="E22" s="152"/>
      <c r="F22" s="112"/>
      <c r="G22" s="112"/>
      <c r="H22" s="115"/>
      <c r="I22" s="115"/>
      <c r="J22" s="98"/>
      <c r="K22" s="98"/>
      <c r="L22" s="98"/>
    </row>
    <row r="23" spans="1:12" s="53" customFormat="1" ht="14">
      <c r="A23" s="93"/>
      <c r="B23" s="113"/>
      <c r="C23" s="236">
        <f>SUM(C17:C22)</f>
        <v>0</v>
      </c>
      <c r="D23" s="306" t="s">
        <v>41</v>
      </c>
      <c r="E23" s="317"/>
      <c r="F23" s="317"/>
      <c r="G23" s="317"/>
      <c r="H23" s="115"/>
      <c r="I23" s="115"/>
      <c r="J23" s="98"/>
      <c r="K23" s="98"/>
      <c r="L23" s="98"/>
    </row>
    <row r="24" spans="1:12" s="53" customFormat="1" ht="5.9" customHeight="1">
      <c r="A24" s="93"/>
      <c r="B24" s="115"/>
      <c r="C24" s="116"/>
      <c r="D24" s="116"/>
      <c r="E24" s="116"/>
      <c r="F24" s="116"/>
      <c r="G24" s="116"/>
      <c r="H24" s="117"/>
      <c r="I24" s="115"/>
      <c r="J24" s="98"/>
      <c r="K24" s="98"/>
      <c r="L24" s="98"/>
    </row>
    <row r="25" spans="1:12" s="53" customFormat="1" ht="14">
      <c r="A25" s="118"/>
      <c r="B25" s="106"/>
      <c r="C25" s="98"/>
      <c r="D25" s="98"/>
      <c r="E25" s="98"/>
      <c r="F25" s="98"/>
      <c r="G25" s="98"/>
      <c r="H25" s="119"/>
      <c r="I25" s="106"/>
      <c r="J25" s="98"/>
      <c r="K25" s="98"/>
      <c r="L25" s="98"/>
    </row>
    <row r="26" spans="1:12" s="53" customFormat="1" ht="5.9" customHeight="1">
      <c r="A26" s="93"/>
      <c r="B26" s="115"/>
      <c r="C26" s="120"/>
      <c r="D26" s="116"/>
      <c r="E26" s="116"/>
      <c r="F26" s="116"/>
      <c r="G26" s="116"/>
      <c r="H26" s="121"/>
      <c r="I26" s="115"/>
      <c r="J26" s="98"/>
      <c r="K26" s="98"/>
      <c r="L26" s="98"/>
    </row>
    <row r="27" spans="1:12" s="52" customFormat="1" ht="16.5" customHeight="1">
      <c r="A27" s="93"/>
      <c r="B27" s="308" t="s">
        <v>185</v>
      </c>
      <c r="C27" s="309"/>
      <c r="D27" s="309"/>
      <c r="E27" s="309"/>
      <c r="F27" s="309"/>
      <c r="G27" s="309"/>
      <c r="H27" s="309"/>
      <c r="I27" s="115"/>
      <c r="J27" s="122"/>
      <c r="K27" s="122"/>
      <c r="L27" s="122"/>
    </row>
    <row r="28" spans="1:12" s="53" customFormat="1" ht="28">
      <c r="A28" s="93"/>
      <c r="B28" s="283" t="s">
        <v>42</v>
      </c>
      <c r="C28" s="139"/>
      <c r="D28" s="115"/>
      <c r="E28" s="285" t="s">
        <v>43</v>
      </c>
      <c r="F28" s="286" t="s">
        <v>44</v>
      </c>
      <c r="G28" s="287" t="s">
        <v>45</v>
      </c>
      <c r="H28" s="286" t="s">
        <v>186</v>
      </c>
      <c r="I28" s="115"/>
      <c r="J28" s="98"/>
      <c r="K28" s="98"/>
      <c r="L28" s="98"/>
    </row>
    <row r="29" spans="1:12" s="53" customFormat="1" ht="28">
      <c r="A29" s="93"/>
      <c r="B29" s="284" t="s">
        <v>46</v>
      </c>
      <c r="C29" s="312" t="s">
        <v>47</v>
      </c>
      <c r="D29" s="313"/>
      <c r="E29" s="288"/>
      <c r="F29" s="289"/>
      <c r="G29" s="289"/>
      <c r="H29" s="322" t="e">
        <f>ROUND((G29+G30)/(E29+E30),2)</f>
        <v>#DIV/0!</v>
      </c>
      <c r="I29" s="115"/>
      <c r="J29" s="98"/>
      <c r="K29" s="98"/>
      <c r="L29" s="98"/>
    </row>
    <row r="30" spans="1:12" s="53" customFormat="1" ht="14">
      <c r="A30" s="93"/>
      <c r="B30" s="284" t="s">
        <v>81</v>
      </c>
      <c r="C30" s="313"/>
      <c r="D30" s="313"/>
      <c r="E30" s="288"/>
      <c r="F30" s="289"/>
      <c r="G30" s="289"/>
      <c r="H30" s="323"/>
      <c r="I30" s="115"/>
      <c r="J30" s="98"/>
      <c r="K30" s="98"/>
      <c r="L30" s="98"/>
    </row>
    <row r="31" spans="1:12" s="53" customFormat="1" ht="28">
      <c r="A31" s="93"/>
      <c r="B31" s="284" t="s">
        <v>82</v>
      </c>
      <c r="C31" s="312" t="s">
        <v>31</v>
      </c>
      <c r="D31" s="313"/>
      <c r="E31" s="290"/>
      <c r="F31" s="291"/>
      <c r="G31" s="291"/>
      <c r="H31" s="322" t="e">
        <f>ROUND((G31+G32)/(E31+E32),2)</f>
        <v>#DIV/0!</v>
      </c>
      <c r="I31" s="115"/>
      <c r="J31" s="98"/>
      <c r="K31" s="98"/>
      <c r="L31" s="98"/>
    </row>
    <row r="32" spans="1:12" s="53" customFormat="1" ht="14">
      <c r="A32" s="93"/>
      <c r="B32" s="284" t="s">
        <v>83</v>
      </c>
      <c r="C32" s="313"/>
      <c r="D32" s="313"/>
      <c r="E32" s="290"/>
      <c r="F32" s="291"/>
      <c r="G32" s="291"/>
      <c r="H32" s="323"/>
      <c r="I32" s="115"/>
      <c r="J32" s="98"/>
      <c r="K32" s="98"/>
      <c r="L32" s="98"/>
    </row>
    <row r="33" spans="1:12" s="53" customFormat="1" ht="28">
      <c r="A33" s="93"/>
      <c r="B33" s="284" t="s">
        <v>84</v>
      </c>
      <c r="C33" s="312" t="s">
        <v>32</v>
      </c>
      <c r="D33" s="313"/>
      <c r="E33" s="292"/>
      <c r="F33" s="293"/>
      <c r="G33" s="293"/>
      <c r="H33" s="322" t="e">
        <f>ROUND((G33+G34)/(E33+E34),2)</f>
        <v>#DIV/0!</v>
      </c>
      <c r="I33" s="115"/>
      <c r="J33" s="98"/>
      <c r="K33" s="98"/>
      <c r="L33" s="98"/>
    </row>
    <row r="34" spans="1:12" s="53" customFormat="1" ht="14">
      <c r="A34" s="93"/>
      <c r="B34" s="284" t="s">
        <v>85</v>
      </c>
      <c r="C34" s="313"/>
      <c r="D34" s="313"/>
      <c r="E34" s="292"/>
      <c r="F34" s="293"/>
      <c r="G34" s="293"/>
      <c r="H34" s="323"/>
      <c r="I34" s="115"/>
      <c r="J34" s="98"/>
      <c r="K34" s="98"/>
      <c r="L34" s="98"/>
    </row>
    <row r="35" spans="1:12" s="53" customFormat="1" ht="14">
      <c r="A35" s="93"/>
      <c r="B35" s="114"/>
      <c r="C35" s="148"/>
      <c r="D35" s="149" t="s">
        <v>184</v>
      </c>
      <c r="E35" s="232">
        <f>SUM(E29:E34)</f>
        <v>0</v>
      </c>
      <c r="F35" s="233"/>
      <c r="G35" s="239">
        <f>SUM(G29:G34)</f>
        <v>0</v>
      </c>
      <c r="H35" s="100"/>
      <c r="I35" s="115"/>
      <c r="J35" s="98"/>
      <c r="K35" s="98"/>
      <c r="L35" s="98"/>
    </row>
    <row r="36" spans="1:12" s="53" customFormat="1" ht="5.9" customHeight="1">
      <c r="A36" s="93"/>
      <c r="B36" s="114"/>
      <c r="C36" s="108"/>
      <c r="D36" s="115"/>
      <c r="E36" s="125"/>
      <c r="F36" s="124"/>
      <c r="G36" s="126"/>
      <c r="H36" s="100"/>
      <c r="I36" s="115"/>
      <c r="J36" s="98"/>
      <c r="K36" s="98"/>
      <c r="L36" s="98"/>
    </row>
    <row r="37" spans="1:12" s="53" customFormat="1" ht="14">
      <c r="A37" s="103"/>
      <c r="B37" s="104"/>
      <c r="C37" s="127"/>
      <c r="D37" s="127"/>
      <c r="E37" s="127"/>
      <c r="F37" s="127"/>
      <c r="G37" s="127"/>
      <c r="H37" s="128"/>
      <c r="I37" s="129"/>
      <c r="J37" s="106"/>
      <c r="K37" s="98"/>
      <c r="L37" s="98"/>
    </row>
    <row r="38" spans="1:12" s="53" customFormat="1" ht="5.9" customHeight="1">
      <c r="A38" s="93"/>
      <c r="B38" s="130"/>
      <c r="C38" s="108"/>
      <c r="D38" s="108"/>
      <c r="E38" s="108"/>
      <c r="F38" s="108"/>
      <c r="G38" s="108"/>
      <c r="H38" s="100"/>
      <c r="I38" s="115"/>
      <c r="J38" s="106"/>
      <c r="K38" s="98"/>
      <c r="L38" s="98"/>
    </row>
    <row r="39" spans="1:12" s="53" customFormat="1" ht="14">
      <c r="A39" s="93"/>
      <c r="B39" s="114" t="s">
        <v>53</v>
      </c>
      <c r="C39" s="108"/>
      <c r="D39" s="108"/>
      <c r="E39" s="108"/>
      <c r="F39" s="108"/>
      <c r="G39" s="108"/>
      <c r="H39" s="100"/>
      <c r="I39" s="115"/>
      <c r="J39" s="106"/>
      <c r="K39" s="98"/>
      <c r="L39" s="98"/>
    </row>
    <row r="40" spans="1:12" s="53" customFormat="1" ht="14">
      <c r="A40" s="93"/>
      <c r="B40" s="316" t="s">
        <v>54</v>
      </c>
      <c r="C40" s="317"/>
      <c r="D40" s="317"/>
      <c r="E40" s="317"/>
      <c r="F40" s="236" t="e">
        <f>G35/E35</f>
        <v>#DIV/0!</v>
      </c>
      <c r="G40" s="140" t="s">
        <v>55</v>
      </c>
      <c r="H40" s="141"/>
      <c r="I40" s="115"/>
      <c r="J40" s="106"/>
      <c r="K40" s="98"/>
      <c r="L40" s="98"/>
    </row>
    <row r="41" spans="1:12" s="53" customFormat="1" ht="5.9" customHeight="1">
      <c r="A41" s="93"/>
      <c r="B41" s="130"/>
      <c r="C41" s="115"/>
      <c r="D41" s="115"/>
      <c r="E41" s="115"/>
      <c r="F41" s="257"/>
      <c r="G41" s="108"/>
      <c r="H41" s="115"/>
      <c r="I41" s="115"/>
      <c r="J41" s="106"/>
      <c r="K41" s="98"/>
      <c r="L41" s="98"/>
    </row>
    <row r="42" spans="1:12" s="53" customFormat="1" ht="14">
      <c r="A42" s="103"/>
      <c r="B42" s="132"/>
      <c r="C42" s="127"/>
      <c r="D42" s="127"/>
      <c r="E42" s="128"/>
      <c r="F42" s="250"/>
      <c r="G42" s="127"/>
      <c r="H42" s="128"/>
      <c r="I42" s="129"/>
      <c r="J42" s="106"/>
      <c r="K42" s="98"/>
      <c r="L42" s="98"/>
    </row>
    <row r="43" spans="1:12" s="53" customFormat="1" ht="5.9" customHeight="1">
      <c r="A43" s="93"/>
      <c r="B43" s="114"/>
      <c r="C43" s="108"/>
      <c r="D43" s="108"/>
      <c r="E43" s="100"/>
      <c r="F43" s="245"/>
      <c r="G43" s="108"/>
      <c r="H43" s="100"/>
      <c r="I43" s="115"/>
      <c r="J43" s="106"/>
      <c r="K43" s="98"/>
      <c r="L43" s="98"/>
    </row>
    <row r="44" spans="1:12" s="53" customFormat="1" ht="14">
      <c r="A44" s="93"/>
      <c r="B44" s="114" t="s">
        <v>56</v>
      </c>
      <c r="C44" s="108"/>
      <c r="D44" s="108"/>
      <c r="E44" s="108"/>
      <c r="F44" s="246"/>
      <c r="G44" s="115"/>
      <c r="H44" s="121"/>
      <c r="I44" s="115"/>
      <c r="J44" s="106"/>
      <c r="K44" s="98"/>
      <c r="L44" s="98"/>
    </row>
    <row r="45" spans="1:12" s="53" customFormat="1" ht="14">
      <c r="A45" s="93"/>
      <c r="B45" s="116"/>
      <c r="C45" s="310" t="s">
        <v>57</v>
      </c>
      <c r="D45" s="311"/>
      <c r="E45" s="311"/>
      <c r="F45" s="234">
        <f>G35</f>
        <v>0</v>
      </c>
      <c r="G45" s="115"/>
      <c r="H45" s="100"/>
      <c r="I45" s="115"/>
      <c r="J45" s="106"/>
      <c r="K45" s="98"/>
      <c r="L45" s="98"/>
    </row>
    <row r="46" spans="1:12" s="53" customFormat="1" ht="15.75" customHeight="1">
      <c r="A46" s="93"/>
      <c r="B46" s="116"/>
      <c r="C46" s="310" t="s">
        <v>188</v>
      </c>
      <c r="D46" s="311"/>
      <c r="E46" s="311"/>
      <c r="F46" s="234">
        <f>Tabblad_1_Gebiedsaanvraag2027!F36</f>
        <v>0</v>
      </c>
      <c r="G46" s="115"/>
      <c r="H46" s="100"/>
      <c r="I46" s="115"/>
      <c r="J46" s="106"/>
      <c r="K46" s="98"/>
      <c r="L46" s="98"/>
    </row>
    <row r="47" spans="1:12" s="53" customFormat="1" ht="14">
      <c r="A47" s="93"/>
      <c r="B47" s="114"/>
      <c r="C47" s="108"/>
      <c r="D47" s="108"/>
      <c r="E47" s="123" t="s">
        <v>58</v>
      </c>
      <c r="F47" s="236">
        <f>F45-F46</f>
        <v>0</v>
      </c>
      <c r="G47" s="115"/>
      <c r="H47" s="100"/>
      <c r="I47" s="115"/>
      <c r="J47" s="106"/>
      <c r="K47" s="98"/>
      <c r="L47" s="98"/>
    </row>
    <row r="48" spans="1:12" s="53" customFormat="1" ht="14">
      <c r="A48" s="93"/>
      <c r="B48" s="130"/>
      <c r="C48" s="108"/>
      <c r="D48" s="108"/>
      <c r="E48" s="108"/>
      <c r="F48" s="108"/>
      <c r="G48" s="108"/>
      <c r="H48" s="100"/>
      <c r="I48" s="115"/>
      <c r="J48" s="106"/>
      <c r="K48" s="98"/>
      <c r="L48" s="98"/>
    </row>
    <row r="49" spans="1:12" s="52" customFormat="1" ht="14">
      <c r="A49" s="103"/>
      <c r="B49" s="134"/>
      <c r="C49" s="135"/>
      <c r="D49" s="135"/>
      <c r="E49" s="135"/>
      <c r="F49" s="135"/>
      <c r="G49" s="135"/>
      <c r="H49" s="136"/>
      <c r="I49" s="135"/>
      <c r="J49" s="135"/>
      <c r="K49" s="122"/>
      <c r="L49" s="122"/>
    </row>
    <row r="50" spans="1:12" s="53" customFormat="1" ht="5.9" customHeight="1">
      <c r="A50" s="93"/>
      <c r="B50" s="130"/>
      <c r="C50" s="108"/>
      <c r="D50" s="108"/>
      <c r="E50" s="108"/>
      <c r="F50" s="108"/>
      <c r="G50" s="108"/>
      <c r="H50" s="100"/>
      <c r="I50" s="115"/>
      <c r="J50" s="106"/>
      <c r="K50" s="98"/>
      <c r="L50" s="98"/>
    </row>
    <row r="51" spans="1:12" s="53" customFormat="1" ht="14">
      <c r="A51" s="93"/>
      <c r="B51" s="306" t="s">
        <v>187</v>
      </c>
      <c r="C51" s="307"/>
      <c r="D51" s="307"/>
      <c r="E51" s="307"/>
      <c r="F51" s="307"/>
      <c r="G51" s="115"/>
      <c r="H51" s="115"/>
      <c r="I51" s="115"/>
      <c r="J51" s="106"/>
      <c r="K51" s="98"/>
      <c r="L51" s="98"/>
    </row>
    <row r="52" spans="1:12" s="53" customFormat="1" ht="14">
      <c r="A52" s="93"/>
      <c r="B52" s="130"/>
      <c r="C52" s="116"/>
      <c r="D52" s="253" t="e">
        <f>F47/E35</f>
        <v>#DIV/0!</v>
      </c>
      <c r="E52" s="150" t="s">
        <v>61</v>
      </c>
      <c r="F52" s="137" t="s">
        <v>59</v>
      </c>
      <c r="G52" s="138"/>
      <c r="H52" s="115"/>
      <c r="I52" s="115"/>
      <c r="J52" s="106"/>
      <c r="K52" s="98"/>
      <c r="L52" s="98"/>
    </row>
    <row r="53" spans="1:12" s="53" customFormat="1" ht="14">
      <c r="A53" s="93"/>
      <c r="B53" s="130"/>
      <c r="C53" s="116"/>
      <c r="D53" s="240">
        <v>0.01</v>
      </c>
      <c r="E53" s="150" t="s">
        <v>61</v>
      </c>
      <c r="F53" s="111" t="s">
        <v>60</v>
      </c>
      <c r="G53" s="111"/>
      <c r="H53" s="115"/>
      <c r="I53" s="115"/>
      <c r="J53" s="106"/>
      <c r="K53" s="98"/>
      <c r="L53" s="98"/>
    </row>
    <row r="54" spans="1:12" s="53" customFormat="1" ht="14">
      <c r="A54" s="93"/>
      <c r="B54" s="130"/>
      <c r="C54" s="116"/>
      <c r="D54" s="254" t="e">
        <f>IF(ABS(D52)&lt;=D53,"correct","niet correct")</f>
        <v>#DIV/0!</v>
      </c>
      <c r="E54" s="151" t="s">
        <v>61</v>
      </c>
      <c r="F54" s="304" t="s">
        <v>62</v>
      </c>
      <c r="G54" s="305"/>
      <c r="H54" s="115"/>
      <c r="I54" s="115"/>
      <c r="J54" s="106"/>
      <c r="K54" s="98"/>
      <c r="L54" s="98"/>
    </row>
    <row r="55" spans="1:12" s="53" customFormat="1" ht="5.9" customHeight="1">
      <c r="A55" s="93"/>
      <c r="B55" s="115"/>
      <c r="C55" s="115"/>
      <c r="D55" s="115"/>
      <c r="E55" s="115"/>
      <c r="F55" s="115"/>
      <c r="G55" s="115"/>
      <c r="H55" s="115"/>
      <c r="I55" s="115"/>
      <c r="J55" s="106"/>
      <c r="K55" s="98"/>
      <c r="L55" s="98"/>
    </row>
    <row r="56" spans="1:12" s="53" customFormat="1" ht="14">
      <c r="A56" s="118"/>
      <c r="B56" s="106"/>
      <c r="C56" s="106"/>
      <c r="D56" s="106"/>
      <c r="E56" s="106"/>
      <c r="F56" s="106"/>
      <c r="G56" s="106"/>
      <c r="H56" s="106"/>
      <c r="I56" s="106"/>
      <c r="J56" s="106"/>
      <c r="K56" s="98"/>
      <c r="L56" s="98"/>
    </row>
    <row r="57" spans="1:12" s="53" customFormat="1" ht="5.9" customHeight="1">
      <c r="A57" s="88"/>
      <c r="B57" s="88"/>
      <c r="C57" s="88"/>
      <c r="D57" s="88"/>
      <c r="E57" s="88"/>
      <c r="F57" s="66"/>
      <c r="G57" s="66"/>
      <c r="H57" s="72"/>
      <c r="I57" s="72"/>
      <c r="J57" s="56"/>
    </row>
    <row r="58" spans="1:12" s="118" customFormat="1" ht="14">
      <c r="A58" s="184" t="s">
        <v>206</v>
      </c>
      <c r="B58" s="184"/>
      <c r="C58" s="184"/>
      <c r="D58" s="88"/>
      <c r="E58" s="88"/>
      <c r="F58" s="66"/>
      <c r="G58" s="66"/>
      <c r="H58" s="88"/>
      <c r="I58" s="88"/>
      <c r="J58" s="90"/>
    </row>
    <row r="59" spans="1:12" s="118" customFormat="1" ht="14">
      <c r="A59" s="175" t="s">
        <v>23</v>
      </c>
      <c r="B59" s="176"/>
      <c r="C59" s="176"/>
      <c r="D59" s="176"/>
      <c r="E59" s="176"/>
      <c r="F59" s="176"/>
      <c r="G59" s="176"/>
      <c r="H59" s="177"/>
      <c r="I59" s="88"/>
      <c r="J59" s="90"/>
    </row>
    <row r="60" spans="1:12" s="118" customFormat="1" ht="14">
      <c r="A60" s="168" t="s">
        <v>24</v>
      </c>
      <c r="B60" s="91"/>
      <c r="C60" s="91"/>
      <c r="D60" s="91"/>
      <c r="E60" s="91"/>
      <c r="F60" s="91"/>
      <c r="G60" s="91"/>
      <c r="H60" s="169"/>
      <c r="I60" s="88"/>
      <c r="J60" s="90"/>
    </row>
    <row r="61" spans="1:12" s="118" customFormat="1" ht="14">
      <c r="A61" s="178" t="s">
        <v>25</v>
      </c>
      <c r="B61" s="179"/>
      <c r="C61" s="179"/>
      <c r="D61" s="179"/>
      <c r="E61" s="179"/>
      <c r="F61" s="179"/>
      <c r="G61" s="179"/>
      <c r="H61" s="180"/>
      <c r="I61" s="88"/>
      <c r="J61" s="90"/>
    </row>
    <row r="62" spans="1:12" s="118" customFormat="1" ht="14">
      <c r="A62" s="172" t="s">
        <v>27</v>
      </c>
      <c r="B62" s="173"/>
      <c r="C62" s="173"/>
      <c r="D62" s="173"/>
      <c r="E62" s="173"/>
      <c r="F62" s="173"/>
      <c r="G62" s="173"/>
      <c r="H62" s="174"/>
      <c r="I62" s="88"/>
      <c r="J62" s="90"/>
    </row>
    <row r="63" spans="1:12" s="44" customFormat="1" ht="5.9" customHeight="1">
      <c r="A63" s="185"/>
      <c r="B63" s="185"/>
      <c r="C63" s="185"/>
      <c r="D63" s="185"/>
      <c r="E63" s="185"/>
      <c r="F63" s="185"/>
      <c r="G63" s="185"/>
      <c r="H63" s="185"/>
      <c r="I63" s="185"/>
      <c r="J63" s="7"/>
    </row>
    <row r="64" spans="1:12" s="53" customFormat="1" ht="14">
      <c r="A64" s="118"/>
      <c r="B64" s="98"/>
      <c r="C64" s="98"/>
      <c r="D64" s="98"/>
      <c r="E64" s="98"/>
      <c r="F64" s="98"/>
      <c r="G64" s="98"/>
      <c r="H64" s="98"/>
      <c r="I64" s="106"/>
      <c r="J64" s="98"/>
      <c r="K64" s="98"/>
      <c r="L64" s="98"/>
    </row>
    <row r="65" spans="1:12" s="53" customFormat="1" ht="14">
      <c r="A65" s="118"/>
      <c r="C65" s="98"/>
      <c r="D65" s="98"/>
      <c r="E65" s="98"/>
      <c r="F65" s="98"/>
      <c r="G65" s="98"/>
      <c r="H65" s="98"/>
      <c r="I65" s="106"/>
      <c r="J65" s="98"/>
      <c r="K65" s="98"/>
      <c r="L65" s="98"/>
    </row>
    <row r="66" spans="1:12" s="53" customFormat="1" ht="14">
      <c r="A66" s="118"/>
      <c r="C66" s="98"/>
      <c r="D66" s="98"/>
      <c r="E66" s="98"/>
      <c r="F66" s="98"/>
      <c r="G66" s="98"/>
      <c r="H66" s="98"/>
      <c r="I66" s="106"/>
      <c r="J66" s="98"/>
      <c r="K66" s="98"/>
      <c r="L66" s="98"/>
    </row>
    <row r="67" spans="1:12" s="53" customFormat="1" ht="14">
      <c r="A67" s="118"/>
      <c r="C67" s="98"/>
      <c r="D67" s="98"/>
      <c r="E67" s="98"/>
      <c r="F67" s="98"/>
      <c r="G67" s="98"/>
      <c r="H67" s="98"/>
      <c r="I67" s="106"/>
      <c r="J67" s="98"/>
      <c r="K67" s="98"/>
      <c r="L67" s="98"/>
    </row>
    <row r="68" spans="1:12" s="53" customFormat="1" ht="14">
      <c r="A68" s="118"/>
      <c r="B68" s="98"/>
      <c r="C68" s="98"/>
      <c r="D68" s="98"/>
      <c r="E68" s="98"/>
      <c r="F68" s="98"/>
      <c r="G68" s="98"/>
      <c r="H68" s="98"/>
      <c r="I68" s="106"/>
      <c r="J68" s="98"/>
      <c r="K68" s="98"/>
      <c r="L68" s="98"/>
    </row>
    <row r="69" spans="1:12" s="53" customFormat="1" ht="14">
      <c r="A69" s="118"/>
      <c r="B69" s="98"/>
      <c r="C69" s="98"/>
      <c r="D69" s="98"/>
      <c r="E69" s="98"/>
      <c r="F69" s="98"/>
      <c r="G69" s="98"/>
      <c r="H69" s="98"/>
      <c r="I69" s="106"/>
      <c r="J69" s="98"/>
      <c r="K69" s="98"/>
      <c r="L69" s="98"/>
    </row>
    <row r="70" spans="1:12" s="53" customFormat="1" ht="14">
      <c r="A70" s="118"/>
      <c r="B70" s="98"/>
      <c r="C70" s="98"/>
      <c r="D70" s="98"/>
      <c r="E70" s="98"/>
      <c r="F70" s="98"/>
      <c r="G70" s="98"/>
      <c r="H70" s="98"/>
      <c r="I70" s="106"/>
      <c r="J70" s="98"/>
      <c r="K70" s="98"/>
      <c r="L70" s="98"/>
    </row>
    <row r="71" spans="1:12" s="53" customFormat="1" ht="14">
      <c r="A71" s="118"/>
      <c r="B71" s="98"/>
      <c r="C71" s="98"/>
      <c r="D71" s="98"/>
      <c r="E71" s="98"/>
      <c r="F71" s="98"/>
      <c r="G71" s="98"/>
      <c r="H71" s="98"/>
      <c r="I71" s="106"/>
      <c r="J71" s="98"/>
      <c r="K71" s="98"/>
      <c r="L71" s="98"/>
    </row>
    <row r="72" spans="1:12" s="53" customFormat="1" ht="14">
      <c r="A72" s="118"/>
      <c r="B72" s="98"/>
      <c r="C72" s="98"/>
      <c r="D72" s="98"/>
      <c r="E72" s="98"/>
      <c r="F72" s="98"/>
      <c r="G72" s="98"/>
      <c r="H72" s="98"/>
      <c r="I72" s="106"/>
      <c r="J72" s="98"/>
      <c r="K72" s="98"/>
      <c r="L72" s="98"/>
    </row>
    <row r="73" spans="1:12" s="53" customFormat="1" ht="14">
      <c r="A73" s="118"/>
      <c r="B73" s="98"/>
      <c r="C73" s="98"/>
      <c r="D73" s="98"/>
      <c r="E73" s="98"/>
      <c r="F73" s="98"/>
      <c r="G73" s="98"/>
      <c r="H73" s="98"/>
      <c r="I73" s="106"/>
      <c r="J73" s="98"/>
      <c r="K73" s="98"/>
      <c r="L73" s="98"/>
    </row>
    <row r="74" spans="1:12" s="53" customFormat="1" ht="14">
      <c r="A74" s="118"/>
      <c r="B74" s="98"/>
      <c r="C74" s="98"/>
      <c r="D74" s="98"/>
      <c r="E74" s="98"/>
      <c r="F74" s="98"/>
      <c r="G74" s="98"/>
      <c r="H74" s="98"/>
      <c r="I74" s="106"/>
      <c r="J74" s="98"/>
      <c r="K74" s="98"/>
      <c r="L74" s="98"/>
    </row>
    <row r="75" spans="1:12" s="53" customFormat="1" ht="14">
      <c r="A75" s="118"/>
      <c r="B75" s="98"/>
      <c r="C75" s="98"/>
      <c r="D75" s="98"/>
      <c r="E75" s="98"/>
      <c r="F75" s="98"/>
      <c r="G75" s="98"/>
      <c r="H75" s="98"/>
      <c r="I75" s="106"/>
      <c r="J75" s="98"/>
      <c r="K75" s="98"/>
      <c r="L75" s="98"/>
    </row>
    <row r="76" spans="1:12" s="53" customFormat="1" ht="14">
      <c r="A76" s="118"/>
      <c r="B76" s="98"/>
      <c r="C76" s="98"/>
      <c r="D76" s="98"/>
      <c r="E76" s="98"/>
      <c r="F76" s="98"/>
      <c r="G76" s="98"/>
      <c r="H76" s="98"/>
      <c r="I76" s="106"/>
      <c r="J76" s="98"/>
      <c r="K76" s="98"/>
      <c r="L76" s="98"/>
    </row>
    <row r="77" spans="1:12" s="53" customFormat="1" ht="14">
      <c r="A77" s="118"/>
      <c r="B77" s="98"/>
      <c r="C77" s="98"/>
      <c r="D77" s="98"/>
      <c r="E77" s="98"/>
      <c r="F77" s="98"/>
      <c r="G77" s="98"/>
      <c r="H77" s="98"/>
      <c r="I77" s="106"/>
      <c r="J77" s="98"/>
      <c r="K77" s="98"/>
      <c r="L77" s="98"/>
    </row>
    <row r="78" spans="1:12" s="53" customFormat="1" ht="14">
      <c r="A78" s="118"/>
      <c r="B78" s="98"/>
      <c r="C78" s="98"/>
      <c r="D78" s="98"/>
      <c r="E78" s="98"/>
      <c r="F78" s="98"/>
      <c r="G78" s="98"/>
      <c r="H78" s="98"/>
      <c r="I78" s="106"/>
      <c r="J78" s="98"/>
      <c r="K78" s="98"/>
      <c r="L78" s="98"/>
    </row>
    <row r="79" spans="1:12" s="53" customFormat="1" ht="14">
      <c r="A79" s="118"/>
      <c r="B79" s="98"/>
      <c r="C79" s="98"/>
      <c r="D79" s="98"/>
      <c r="E79" s="98"/>
      <c r="F79" s="98"/>
      <c r="G79" s="98"/>
      <c r="H79" s="98"/>
      <c r="I79" s="106"/>
      <c r="J79" s="98"/>
      <c r="K79" s="98"/>
      <c r="L79" s="98"/>
    </row>
    <row r="80" spans="1:12" s="53" customFormat="1" ht="14">
      <c r="A80" s="118"/>
      <c r="B80" s="98"/>
      <c r="C80" s="98"/>
      <c r="D80" s="98"/>
      <c r="E80" s="98"/>
      <c r="F80" s="98"/>
      <c r="G80" s="98"/>
      <c r="H80" s="98"/>
      <c r="I80" s="106"/>
      <c r="J80" s="98"/>
      <c r="K80" s="98"/>
      <c r="L80" s="98"/>
    </row>
    <row r="81" spans="1:12" s="53" customFormat="1" ht="14">
      <c r="A81" s="118"/>
      <c r="B81" s="98"/>
      <c r="C81" s="98"/>
      <c r="D81" s="98"/>
      <c r="E81" s="98"/>
      <c r="F81" s="98"/>
      <c r="G81" s="98"/>
      <c r="H81" s="98"/>
      <c r="I81" s="106"/>
      <c r="J81" s="98"/>
      <c r="K81" s="98"/>
      <c r="L81" s="98"/>
    </row>
    <row r="82" spans="1:12" s="53" customFormat="1" ht="14">
      <c r="A82" s="118"/>
      <c r="B82" s="98"/>
      <c r="C82" s="98"/>
      <c r="D82" s="98"/>
      <c r="E82" s="98"/>
      <c r="F82" s="98"/>
      <c r="G82" s="98"/>
      <c r="H82" s="98"/>
      <c r="I82" s="106"/>
      <c r="J82" s="98"/>
      <c r="K82" s="98"/>
      <c r="L82" s="98"/>
    </row>
    <row r="83" spans="1:12" s="53" customFormat="1" ht="14">
      <c r="A83" s="118"/>
      <c r="B83" s="98"/>
      <c r="C83" s="98"/>
      <c r="D83" s="98"/>
      <c r="E83" s="98"/>
      <c r="F83" s="98"/>
      <c r="G83" s="98"/>
      <c r="H83" s="98"/>
      <c r="I83" s="106"/>
      <c r="J83" s="98"/>
      <c r="K83" s="98"/>
      <c r="L83" s="98"/>
    </row>
  </sheetData>
  <sheetProtection password="EFF9" sheet="1" objects="1" scenarios="1"/>
  <mergeCells count="16">
    <mergeCell ref="C29:D30"/>
    <mergeCell ref="H29:H30"/>
    <mergeCell ref="B1:E1"/>
    <mergeCell ref="B3:E3"/>
    <mergeCell ref="D17:G20"/>
    <mergeCell ref="D23:G23"/>
    <mergeCell ref="B27:H27"/>
    <mergeCell ref="C46:E46"/>
    <mergeCell ref="B51:F51"/>
    <mergeCell ref="F54:G54"/>
    <mergeCell ref="C31:D32"/>
    <mergeCell ref="H31:H32"/>
    <mergeCell ref="C33:D34"/>
    <mergeCell ref="H33:H34"/>
    <mergeCell ref="B40:E40"/>
    <mergeCell ref="C45:E45"/>
  </mergeCells>
  <conditionalFormatting sqref="D54">
    <cfRule type="cellIs" dxfId="5" priority="1" operator="equal">
      <formula>"correct"</formula>
    </cfRule>
    <cfRule type="cellIs" dxfId="4" priority="2" operator="equal">
      <formula>"niet correct"</formula>
    </cfRule>
  </conditionalFormatting>
  <pageMargins left="0.25" right="0.25" top="0.75" bottom="0.75" header="0.3" footer="0.3"/>
  <pageSetup paperSize="9" scale="56" fitToWidth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A163-75E6-4E8D-9593-83D0811829A7}">
  <sheetPr>
    <pageSetUpPr fitToPage="1"/>
  </sheetPr>
  <dimension ref="A1:L90"/>
  <sheetViews>
    <sheetView showGridLines="0" zoomScaleNormal="100" workbookViewId="0">
      <selection activeCell="O21" sqref="O21"/>
    </sheetView>
  </sheetViews>
  <sheetFormatPr defaultRowHeight="15.5"/>
  <cols>
    <col min="1" max="1" width="1.453125" style="44" customWidth="1"/>
    <col min="2" max="2" width="52.453125" style="4" customWidth="1"/>
    <col min="3" max="3" width="19.54296875" style="4" customWidth="1"/>
    <col min="4" max="4" width="22.26953125" style="4" customWidth="1"/>
    <col min="5" max="5" width="15" style="4" customWidth="1"/>
    <col min="6" max="6" width="22" style="4" customWidth="1"/>
    <col min="7" max="7" width="28.453125" style="4" customWidth="1"/>
    <col min="8" max="8" width="23.7265625" style="4" customWidth="1"/>
    <col min="9" max="9" width="0.81640625" style="43" customWidth="1"/>
    <col min="10" max="12" width="9.1796875" style="4"/>
  </cols>
  <sheetData>
    <row r="1" spans="1:12" ht="37.4" customHeight="1">
      <c r="A1" s="42"/>
      <c r="B1" s="294" t="s">
        <v>150</v>
      </c>
      <c r="C1" s="294"/>
      <c r="D1" s="294"/>
      <c r="E1" s="294"/>
      <c r="F1" s="42"/>
      <c r="G1" s="42"/>
      <c r="H1" s="5"/>
      <c r="I1" s="42"/>
      <c r="J1"/>
      <c r="K1"/>
      <c r="L1"/>
    </row>
    <row r="2" spans="1:12" ht="6" customHeight="1">
      <c r="B2" s="1"/>
      <c r="C2" s="1"/>
      <c r="D2" s="1"/>
      <c r="E2" s="1"/>
      <c r="F2"/>
      <c r="G2"/>
      <c r="H2"/>
      <c r="I2" s="44"/>
      <c r="J2"/>
      <c r="K2"/>
      <c r="L2"/>
    </row>
    <row r="3" spans="1:12" ht="18" customHeight="1">
      <c r="A3" s="155"/>
      <c r="B3" s="295" t="s">
        <v>191</v>
      </c>
      <c r="C3" s="295"/>
      <c r="D3" s="295"/>
      <c r="E3" s="295"/>
      <c r="F3" s="153"/>
      <c r="G3" s="154"/>
      <c r="H3" s="153"/>
      <c r="I3" s="155"/>
      <c r="J3"/>
      <c r="K3"/>
      <c r="L3"/>
    </row>
    <row r="4" spans="1:12" ht="15.75" customHeight="1">
      <c r="B4" s="9"/>
      <c r="C4" s="9"/>
      <c r="D4" s="9"/>
      <c r="E4" s="9"/>
      <c r="F4"/>
      <c r="G4"/>
      <c r="H4"/>
      <c r="I4" s="44"/>
      <c r="J4"/>
      <c r="K4"/>
      <c r="L4"/>
    </row>
    <row r="5" spans="1:12" ht="5.9" customHeight="1">
      <c r="A5" s="45"/>
      <c r="B5" s="40"/>
      <c r="C5" s="40"/>
      <c r="D5" s="40"/>
      <c r="E5" s="40"/>
      <c r="F5" s="41"/>
      <c r="G5" s="41"/>
      <c r="H5" s="41"/>
      <c r="I5" s="45"/>
      <c r="J5"/>
      <c r="K5"/>
      <c r="L5"/>
    </row>
    <row r="6" spans="1:12" s="53" customFormat="1" ht="42">
      <c r="A6" s="93"/>
      <c r="B6" s="114" t="s">
        <v>28</v>
      </c>
      <c r="C6" s="133" t="s">
        <v>2</v>
      </c>
      <c r="D6" s="133" t="s">
        <v>3</v>
      </c>
      <c r="E6" s="133" t="s">
        <v>4</v>
      </c>
      <c r="F6" s="133" t="s">
        <v>29</v>
      </c>
      <c r="G6" s="133" t="s">
        <v>30</v>
      </c>
      <c r="H6" s="130"/>
      <c r="I6" s="115"/>
      <c r="J6" s="98"/>
      <c r="K6" s="98"/>
      <c r="L6" s="98"/>
    </row>
    <row r="7" spans="1:12" s="53" customFormat="1" ht="14">
      <c r="A7" s="93"/>
      <c r="B7" s="99" t="s">
        <v>31</v>
      </c>
      <c r="C7" s="217">
        <f>Tabblad_1_Gebiedsaanvraag2027!C19</f>
        <v>0</v>
      </c>
      <c r="D7" s="217">
        <f>Tabblad_1_Gebiedsaanvraag2027!D19</f>
        <v>0</v>
      </c>
      <c r="E7" s="234">
        <f>Tabblad_1_Gebiedsaanvraag2027!E19</f>
        <v>0</v>
      </c>
      <c r="F7" s="234">
        <f>Tabblad_1_Gebiedsaanvraag2027!F19</f>
        <v>0</v>
      </c>
      <c r="G7" s="234">
        <f>F7*2</f>
        <v>0</v>
      </c>
      <c r="H7" s="100"/>
      <c r="I7" s="115"/>
      <c r="J7" s="98"/>
      <c r="K7" s="98"/>
      <c r="L7" s="98"/>
    </row>
    <row r="8" spans="1:12" s="53" customFormat="1" ht="14">
      <c r="A8" s="93"/>
      <c r="B8" s="101" t="s">
        <v>32</v>
      </c>
      <c r="C8" s="217">
        <f>Tabblad_1_Gebiedsaanvraag2027!C28</f>
        <v>0</v>
      </c>
      <c r="D8" s="217">
        <f>Tabblad_1_Gebiedsaanvraag2027!D28</f>
        <v>0</v>
      </c>
      <c r="E8" s="234">
        <f>Tabblad_1_Gebiedsaanvraag2027!E28</f>
        <v>0</v>
      </c>
      <c r="F8" s="234">
        <f>Tabblad_1_Gebiedsaanvraag2027!F28</f>
        <v>0</v>
      </c>
      <c r="G8" s="234">
        <f>F8*2</f>
        <v>0</v>
      </c>
      <c r="H8" s="100"/>
      <c r="I8" s="115"/>
      <c r="J8" s="98"/>
      <c r="K8" s="98"/>
      <c r="L8" s="98"/>
    </row>
    <row r="9" spans="1:12" s="53" customFormat="1" ht="14">
      <c r="A9" s="93"/>
      <c r="B9" s="102" t="s">
        <v>184</v>
      </c>
      <c r="C9" s="219">
        <f>C7+C8</f>
        <v>0</v>
      </c>
      <c r="D9" s="219">
        <f>D7+D8</f>
        <v>0</v>
      </c>
      <c r="E9" s="235"/>
      <c r="F9" s="236">
        <f>F7+F8</f>
        <v>0</v>
      </c>
      <c r="G9" s="236">
        <f>G7+G8</f>
        <v>0</v>
      </c>
      <c r="H9" s="100"/>
      <c r="I9" s="115"/>
      <c r="J9" s="98"/>
      <c r="K9" s="98"/>
      <c r="L9" s="98"/>
    </row>
    <row r="10" spans="1:12" s="53" customFormat="1" ht="5.9" customHeight="1">
      <c r="A10" s="93"/>
      <c r="B10" s="102"/>
      <c r="C10" s="221"/>
      <c r="D10" s="221"/>
      <c r="E10" s="235"/>
      <c r="F10" s="258"/>
      <c r="G10" s="258"/>
      <c r="H10" s="100"/>
      <c r="I10" s="115"/>
      <c r="J10" s="98"/>
      <c r="K10" s="98"/>
      <c r="L10" s="98"/>
    </row>
    <row r="11" spans="1:12" s="53" customFormat="1" ht="14">
      <c r="A11" s="103"/>
      <c r="B11" s="104"/>
      <c r="C11" s="224"/>
      <c r="D11" s="224"/>
      <c r="E11" s="259"/>
      <c r="F11" s="259"/>
      <c r="G11" s="260"/>
      <c r="H11" s="105"/>
      <c r="I11" s="106"/>
      <c r="J11" s="98"/>
      <c r="K11" s="98"/>
      <c r="L11" s="98"/>
    </row>
    <row r="12" spans="1:12" s="53" customFormat="1" ht="5.9" customHeight="1">
      <c r="A12" s="93"/>
      <c r="B12" s="130"/>
      <c r="C12" s="227"/>
      <c r="D12" s="227"/>
      <c r="E12" s="261"/>
      <c r="F12" s="261"/>
      <c r="G12" s="262"/>
      <c r="H12" s="107"/>
      <c r="I12" s="115"/>
      <c r="J12" s="98"/>
      <c r="K12" s="98"/>
      <c r="L12" s="98"/>
    </row>
    <row r="13" spans="1:12" s="53" customFormat="1" ht="14">
      <c r="A13" s="93"/>
      <c r="B13" s="114" t="s">
        <v>33</v>
      </c>
      <c r="C13" s="230">
        <f>Tabblad_1_Gebiedsaanvraag2027!C10</f>
        <v>0</v>
      </c>
      <c r="D13" s="230">
        <f>Tabblad_1_Gebiedsaanvraag2027!D10</f>
        <v>0</v>
      </c>
      <c r="E13" s="237">
        <f>Tabblad_1_Gebiedsaanvraag2027!E10</f>
        <v>0</v>
      </c>
      <c r="F13" s="237">
        <f>Tabblad_1_Gebiedsaanvraag2027!F10</f>
        <v>0</v>
      </c>
      <c r="G13" s="263"/>
      <c r="H13" s="108"/>
      <c r="I13" s="115"/>
      <c r="J13" s="98"/>
      <c r="K13" s="98"/>
      <c r="L13" s="98"/>
    </row>
    <row r="14" spans="1:12" s="53" customFormat="1" ht="5.9" customHeight="1">
      <c r="A14" s="93"/>
      <c r="B14" s="114"/>
      <c r="C14" s="142"/>
      <c r="D14" s="142"/>
      <c r="E14" s="143"/>
      <c r="F14" s="143"/>
      <c r="G14" s="108"/>
      <c r="H14" s="108"/>
      <c r="I14" s="115"/>
      <c r="J14" s="98"/>
      <c r="K14" s="98"/>
      <c r="L14" s="98"/>
    </row>
    <row r="15" spans="1:12" s="52" customFormat="1" ht="14">
      <c r="A15" s="144"/>
      <c r="B15" s="145"/>
      <c r="C15" s="146"/>
      <c r="D15" s="146"/>
      <c r="E15" s="147"/>
      <c r="F15" s="147"/>
      <c r="G15" s="135"/>
      <c r="H15" s="135"/>
      <c r="I15" s="135"/>
      <c r="J15" s="122"/>
      <c r="K15" s="122"/>
      <c r="L15" s="122"/>
    </row>
    <row r="16" spans="1:12" s="53" customFormat="1" ht="5.9" customHeight="1">
      <c r="A16" s="93"/>
      <c r="B16" s="114"/>
      <c r="C16" s="142"/>
      <c r="D16" s="142"/>
      <c r="E16" s="143"/>
      <c r="F16" s="143"/>
      <c r="G16" s="108"/>
      <c r="H16" s="108"/>
      <c r="I16" s="115"/>
      <c r="J16" s="98"/>
      <c r="K16" s="98"/>
      <c r="L16" s="98"/>
    </row>
    <row r="17" spans="1:12" s="53" customFormat="1" ht="14">
      <c r="A17" s="93"/>
      <c r="B17" s="109" t="s">
        <v>192</v>
      </c>
      <c r="C17" s="110"/>
      <c r="D17" s="318"/>
      <c r="E17" s="319"/>
      <c r="F17" s="319"/>
      <c r="G17" s="320"/>
      <c r="H17" s="115"/>
      <c r="I17" s="115"/>
      <c r="J17" s="98"/>
      <c r="K17" s="98"/>
      <c r="L17" s="98"/>
    </row>
    <row r="18" spans="1:12" s="53" customFormat="1" ht="14">
      <c r="A18" s="93"/>
      <c r="B18" s="109" t="s">
        <v>193</v>
      </c>
      <c r="C18" s="110"/>
      <c r="D18" s="321"/>
      <c r="E18" s="319"/>
      <c r="F18" s="319"/>
      <c r="G18" s="320"/>
      <c r="H18" s="115"/>
      <c r="I18" s="115"/>
      <c r="J18" s="98"/>
      <c r="K18" s="98"/>
      <c r="L18" s="98"/>
    </row>
    <row r="19" spans="1:12" s="53" customFormat="1" ht="14">
      <c r="A19" s="93"/>
      <c r="B19" s="109" t="s">
        <v>194</v>
      </c>
      <c r="C19" s="110"/>
      <c r="D19" s="321"/>
      <c r="E19" s="319"/>
      <c r="F19" s="319"/>
      <c r="G19" s="320"/>
      <c r="H19" s="115"/>
      <c r="I19" s="115"/>
      <c r="J19" s="98"/>
      <c r="K19" s="98"/>
      <c r="L19" s="98"/>
    </row>
    <row r="20" spans="1:12" s="53" customFormat="1" ht="14">
      <c r="A20" s="93"/>
      <c r="B20" s="109" t="s">
        <v>195</v>
      </c>
      <c r="C20" s="110"/>
      <c r="D20" s="321"/>
      <c r="E20" s="319"/>
      <c r="F20" s="319"/>
      <c r="G20" s="320"/>
      <c r="H20" s="115"/>
      <c r="I20" s="115"/>
      <c r="J20" s="98"/>
      <c r="K20" s="98"/>
      <c r="L20" s="98"/>
    </row>
    <row r="21" spans="1:12" s="53" customFormat="1" ht="14">
      <c r="A21" s="93"/>
      <c r="B21" s="109" t="s">
        <v>196</v>
      </c>
      <c r="C21" s="218">
        <f>Tabblad_1_Gebiedsaanvraag2027!F37</f>
        <v>0</v>
      </c>
      <c r="D21" s="111" t="s">
        <v>39</v>
      </c>
      <c r="E21" s="152"/>
      <c r="F21" s="112"/>
      <c r="G21" s="112"/>
      <c r="H21" s="115"/>
      <c r="I21" s="115"/>
      <c r="J21" s="98"/>
      <c r="K21" s="98"/>
      <c r="L21" s="98"/>
    </row>
    <row r="22" spans="1:12" s="53" customFormat="1" ht="14">
      <c r="A22" s="93"/>
      <c r="B22" s="109" t="s">
        <v>197</v>
      </c>
      <c r="C22" s="218">
        <f>Tabblad_1_Gebiedsaanvraag2027!F37</f>
        <v>0</v>
      </c>
      <c r="D22" s="111" t="s">
        <v>39</v>
      </c>
      <c r="E22" s="152"/>
      <c r="F22" s="112"/>
      <c r="G22" s="112"/>
      <c r="H22" s="115"/>
      <c r="I22" s="115"/>
      <c r="J22" s="98"/>
      <c r="K22" s="98"/>
      <c r="L22" s="98"/>
    </row>
    <row r="23" spans="1:12" s="53" customFormat="1" ht="14">
      <c r="A23" s="93"/>
      <c r="B23" s="113"/>
      <c r="C23" s="220">
        <f>SUM(C17:C22)</f>
        <v>0</v>
      </c>
      <c r="D23" s="306" t="s">
        <v>41</v>
      </c>
      <c r="E23" s="317"/>
      <c r="F23" s="317"/>
      <c r="G23" s="317"/>
      <c r="H23" s="115"/>
      <c r="I23" s="115"/>
      <c r="J23" s="98"/>
      <c r="K23" s="98"/>
      <c r="L23" s="98"/>
    </row>
    <row r="24" spans="1:12" s="53" customFormat="1" ht="5.9" customHeight="1">
      <c r="A24" s="93"/>
      <c r="B24" s="115"/>
      <c r="C24" s="116"/>
      <c r="D24" s="116"/>
      <c r="E24" s="116"/>
      <c r="F24" s="116"/>
      <c r="G24" s="116"/>
      <c r="H24" s="117"/>
      <c r="I24" s="115"/>
      <c r="J24" s="98"/>
      <c r="K24" s="98"/>
      <c r="L24" s="98"/>
    </row>
    <row r="25" spans="1:12" s="53" customFormat="1" ht="14">
      <c r="A25" s="118"/>
      <c r="B25" s="106"/>
      <c r="C25" s="98"/>
      <c r="D25" s="98"/>
      <c r="E25" s="98"/>
      <c r="F25" s="98"/>
      <c r="G25" s="98"/>
      <c r="H25" s="119"/>
      <c r="I25" s="106"/>
      <c r="J25" s="98"/>
      <c r="K25" s="98"/>
      <c r="L25" s="98"/>
    </row>
    <row r="26" spans="1:12" s="53" customFormat="1" ht="5.9" customHeight="1">
      <c r="A26" s="93"/>
      <c r="B26" s="115"/>
      <c r="C26" s="120"/>
      <c r="D26" s="116"/>
      <c r="E26" s="116"/>
      <c r="F26" s="116"/>
      <c r="G26" s="116"/>
      <c r="H26" s="121"/>
      <c r="I26" s="115"/>
      <c r="J26" s="98"/>
      <c r="K26" s="98"/>
      <c r="L26" s="98"/>
    </row>
    <row r="27" spans="1:12" s="52" customFormat="1" ht="16.5" customHeight="1">
      <c r="A27" s="93"/>
      <c r="B27" s="308" t="s">
        <v>185</v>
      </c>
      <c r="C27" s="309"/>
      <c r="D27" s="309"/>
      <c r="E27" s="309"/>
      <c r="F27" s="309"/>
      <c r="G27" s="309"/>
      <c r="H27" s="309"/>
      <c r="I27" s="115"/>
      <c r="J27" s="122"/>
      <c r="K27" s="122"/>
      <c r="L27" s="122"/>
    </row>
    <row r="28" spans="1:12" s="53" customFormat="1" ht="28">
      <c r="A28" s="93"/>
      <c r="B28" s="283" t="s">
        <v>42</v>
      </c>
      <c r="C28" s="139"/>
      <c r="D28" s="115"/>
      <c r="E28" s="285" t="s">
        <v>43</v>
      </c>
      <c r="F28" s="286" t="s">
        <v>44</v>
      </c>
      <c r="G28" s="287" t="s">
        <v>45</v>
      </c>
      <c r="H28" s="286" t="s">
        <v>186</v>
      </c>
      <c r="I28" s="115"/>
      <c r="J28" s="98"/>
      <c r="K28" s="98"/>
      <c r="L28" s="98"/>
    </row>
    <row r="29" spans="1:12" s="53" customFormat="1" ht="14">
      <c r="A29" s="93"/>
      <c r="B29" s="284" t="s">
        <v>86</v>
      </c>
      <c r="C29" s="312" t="s">
        <v>47</v>
      </c>
      <c r="D29" s="313"/>
      <c r="E29" s="265"/>
      <c r="F29" s="279"/>
      <c r="G29" s="279"/>
      <c r="H29" s="331" t="e">
        <f>ROUND(SUM(G29:G33)/SUM(E29:E33),2)</f>
        <v>#DIV/0!</v>
      </c>
      <c r="I29" s="115"/>
      <c r="J29" s="98"/>
      <c r="K29" s="98"/>
      <c r="L29" s="98"/>
    </row>
    <row r="30" spans="1:12" s="53" customFormat="1" ht="14">
      <c r="A30" s="93"/>
      <c r="B30" s="284" t="s">
        <v>87</v>
      </c>
      <c r="C30" s="312"/>
      <c r="D30" s="313"/>
      <c r="E30" s="265"/>
      <c r="F30" s="279"/>
      <c r="G30" s="279"/>
      <c r="H30" s="332"/>
      <c r="I30" s="115"/>
      <c r="J30" s="98"/>
      <c r="K30" s="98"/>
      <c r="L30" s="98"/>
    </row>
    <row r="31" spans="1:12" s="53" customFormat="1" ht="14">
      <c r="A31" s="93"/>
      <c r="B31" s="284" t="s">
        <v>88</v>
      </c>
      <c r="C31" s="312"/>
      <c r="D31" s="313"/>
      <c r="E31" s="265" t="s">
        <v>210</v>
      </c>
      <c r="F31" s="279"/>
      <c r="G31" s="279"/>
      <c r="H31" s="332"/>
      <c r="I31" s="115"/>
      <c r="J31" s="98"/>
      <c r="K31" s="98"/>
      <c r="L31" s="98"/>
    </row>
    <row r="32" spans="1:12" s="53" customFormat="1" ht="14">
      <c r="A32" s="93"/>
      <c r="B32" s="284" t="s">
        <v>89</v>
      </c>
      <c r="C32" s="312"/>
      <c r="D32" s="313"/>
      <c r="E32" s="265"/>
      <c r="F32" s="279"/>
      <c r="G32" s="279"/>
      <c r="H32" s="332"/>
      <c r="I32" s="115"/>
      <c r="J32" s="98"/>
      <c r="K32" s="98"/>
      <c r="L32" s="98"/>
    </row>
    <row r="33" spans="1:12" s="53" customFormat="1" ht="14">
      <c r="A33" s="93"/>
      <c r="B33" s="284" t="s">
        <v>90</v>
      </c>
      <c r="C33" s="313"/>
      <c r="D33" s="313"/>
      <c r="E33" s="265"/>
      <c r="F33" s="279"/>
      <c r="G33" s="279"/>
      <c r="H33" s="332"/>
      <c r="I33" s="115"/>
      <c r="J33" s="98"/>
      <c r="K33" s="98"/>
      <c r="L33" s="98"/>
    </row>
    <row r="34" spans="1:12" s="53" customFormat="1" ht="15" customHeight="1">
      <c r="A34" s="93"/>
      <c r="B34" s="284" t="s">
        <v>91</v>
      </c>
      <c r="C34" s="312" t="s">
        <v>31</v>
      </c>
      <c r="D34" s="313"/>
      <c r="E34" s="266"/>
      <c r="F34" s="280"/>
      <c r="G34" s="280"/>
      <c r="H34" s="331" t="e">
        <f>ROUND(SUM(G34:G38)/SUM(E34:E38),2)</f>
        <v>#DIV/0!</v>
      </c>
      <c r="I34" s="115"/>
      <c r="J34" s="98"/>
      <c r="K34" s="98"/>
      <c r="L34" s="98"/>
    </row>
    <row r="35" spans="1:12" s="53" customFormat="1" ht="14">
      <c r="A35" s="93"/>
      <c r="B35" s="284" t="s">
        <v>92</v>
      </c>
      <c r="C35" s="312"/>
      <c r="D35" s="313"/>
      <c r="E35" s="266"/>
      <c r="F35" s="280"/>
      <c r="G35" s="280"/>
      <c r="H35" s="332"/>
      <c r="I35" s="115"/>
      <c r="J35" s="98"/>
      <c r="K35" s="98"/>
      <c r="L35" s="98"/>
    </row>
    <row r="36" spans="1:12" s="53" customFormat="1" ht="14">
      <c r="A36" s="93"/>
      <c r="B36" s="284" t="s">
        <v>93</v>
      </c>
      <c r="C36" s="312"/>
      <c r="D36" s="313"/>
      <c r="E36" s="266"/>
      <c r="F36" s="280"/>
      <c r="G36" s="280"/>
      <c r="H36" s="332"/>
      <c r="I36" s="115"/>
      <c r="J36" s="98"/>
      <c r="K36" s="98"/>
      <c r="L36" s="98"/>
    </row>
    <row r="37" spans="1:12" s="53" customFormat="1" ht="28">
      <c r="A37" s="93"/>
      <c r="B37" s="284" t="s">
        <v>94</v>
      </c>
      <c r="C37" s="312"/>
      <c r="D37" s="313"/>
      <c r="E37" s="266"/>
      <c r="F37" s="280"/>
      <c r="G37" s="280"/>
      <c r="H37" s="332"/>
      <c r="I37" s="115"/>
      <c r="J37" s="98"/>
      <c r="K37" s="98"/>
      <c r="L37" s="98"/>
    </row>
    <row r="38" spans="1:12" s="53" customFormat="1" ht="28">
      <c r="A38" s="93"/>
      <c r="B38" s="284" t="s">
        <v>95</v>
      </c>
      <c r="C38" s="313"/>
      <c r="D38" s="313"/>
      <c r="E38" s="266"/>
      <c r="F38" s="280"/>
      <c r="G38" s="280"/>
      <c r="H38" s="332"/>
      <c r="I38" s="115"/>
      <c r="J38" s="98"/>
      <c r="K38" s="98"/>
      <c r="L38" s="98"/>
    </row>
    <row r="39" spans="1:12" s="53" customFormat="1" ht="14">
      <c r="A39" s="93"/>
      <c r="B39" s="284" t="s">
        <v>96</v>
      </c>
      <c r="C39" s="312" t="s">
        <v>32</v>
      </c>
      <c r="D39" s="313"/>
      <c r="E39" s="267"/>
      <c r="F39" s="281"/>
      <c r="G39" s="281"/>
      <c r="H39" s="331" t="e">
        <f>ROUND(SUM(G39:G43)/SUM(E39:E43),2)</f>
        <v>#DIV/0!</v>
      </c>
      <c r="I39" s="115"/>
      <c r="J39" s="98"/>
      <c r="K39" s="98"/>
      <c r="L39" s="98"/>
    </row>
    <row r="40" spans="1:12" s="53" customFormat="1" ht="14">
      <c r="A40" s="93"/>
      <c r="B40" s="284" t="s">
        <v>97</v>
      </c>
      <c r="C40" s="312"/>
      <c r="D40" s="313"/>
      <c r="E40" s="267"/>
      <c r="F40" s="281"/>
      <c r="G40" s="281"/>
      <c r="H40" s="332"/>
      <c r="I40" s="115"/>
      <c r="J40" s="98"/>
      <c r="K40" s="98"/>
      <c r="L40" s="98"/>
    </row>
    <row r="41" spans="1:12" s="53" customFormat="1" ht="14">
      <c r="A41" s="93"/>
      <c r="B41" s="284" t="s">
        <v>98</v>
      </c>
      <c r="C41" s="312"/>
      <c r="D41" s="313"/>
      <c r="E41" s="267"/>
      <c r="F41" s="281"/>
      <c r="G41" s="281"/>
      <c r="H41" s="332"/>
      <c r="I41" s="115"/>
      <c r="J41" s="98"/>
      <c r="K41" s="98"/>
      <c r="L41" s="98"/>
    </row>
    <row r="42" spans="1:12" s="53" customFormat="1" ht="28">
      <c r="A42" s="93"/>
      <c r="B42" s="284" t="s">
        <v>99</v>
      </c>
      <c r="C42" s="312"/>
      <c r="D42" s="313"/>
      <c r="E42" s="267"/>
      <c r="F42" s="281"/>
      <c r="G42" s="281"/>
      <c r="H42" s="332"/>
      <c r="I42" s="115"/>
      <c r="J42" s="98"/>
      <c r="K42" s="98"/>
      <c r="L42" s="98"/>
    </row>
    <row r="43" spans="1:12" s="53" customFormat="1" ht="28">
      <c r="A43" s="93"/>
      <c r="B43" s="284" t="s">
        <v>100</v>
      </c>
      <c r="C43" s="313"/>
      <c r="D43" s="313"/>
      <c r="E43" s="267"/>
      <c r="F43" s="281"/>
      <c r="G43" s="281"/>
      <c r="H43" s="332"/>
      <c r="I43" s="115"/>
      <c r="J43" s="98"/>
      <c r="K43" s="98"/>
      <c r="L43" s="98"/>
    </row>
    <row r="44" spans="1:12" s="53" customFormat="1" ht="14">
      <c r="A44" s="93"/>
      <c r="B44" s="114"/>
      <c r="C44" s="148"/>
      <c r="D44" s="149" t="s">
        <v>184</v>
      </c>
      <c r="E44" s="232">
        <f>SUM(E29:E43)</f>
        <v>0</v>
      </c>
      <c r="F44" s="241"/>
      <c r="G44" s="239">
        <f>SUM(G29:G43)</f>
        <v>0</v>
      </c>
      <c r="H44" s="282"/>
      <c r="I44" s="115"/>
      <c r="J44" s="98"/>
      <c r="K44" s="98"/>
      <c r="L44" s="98"/>
    </row>
    <row r="45" spans="1:12" s="53" customFormat="1" ht="5.9" customHeight="1">
      <c r="A45" s="93"/>
      <c r="B45" s="114"/>
      <c r="C45" s="108"/>
      <c r="D45" s="115"/>
      <c r="E45" s="247"/>
      <c r="F45" s="233"/>
      <c r="G45" s="248"/>
      <c r="H45" s="268"/>
      <c r="I45" s="115"/>
      <c r="J45" s="98"/>
      <c r="K45" s="98"/>
      <c r="L45" s="98"/>
    </row>
    <row r="46" spans="1:12" s="53" customFormat="1" ht="14">
      <c r="A46" s="103"/>
      <c r="B46" s="104"/>
      <c r="C46" s="127"/>
      <c r="D46" s="127"/>
      <c r="E46" s="127"/>
      <c r="F46" s="127"/>
      <c r="G46" s="127"/>
      <c r="H46" s="128"/>
      <c r="I46" s="129"/>
      <c r="J46" s="106"/>
      <c r="K46" s="98"/>
      <c r="L46" s="98"/>
    </row>
    <row r="47" spans="1:12" s="53" customFormat="1" ht="5.9" customHeight="1">
      <c r="A47" s="93"/>
      <c r="B47" s="130"/>
      <c r="C47" s="108"/>
      <c r="D47" s="108"/>
      <c r="E47" s="108"/>
      <c r="F47" s="108"/>
      <c r="G47" s="108"/>
      <c r="H47" s="100"/>
      <c r="I47" s="115"/>
      <c r="J47" s="106"/>
      <c r="K47" s="98"/>
      <c r="L47" s="98"/>
    </row>
    <row r="48" spans="1:12" s="53" customFormat="1" ht="14">
      <c r="A48" s="93"/>
      <c r="B48" s="114" t="s">
        <v>53</v>
      </c>
      <c r="C48" s="108"/>
      <c r="D48" s="108"/>
      <c r="E48" s="108"/>
      <c r="F48" s="108"/>
      <c r="G48" s="108"/>
      <c r="H48" s="100"/>
      <c r="I48" s="115"/>
      <c r="J48" s="106"/>
      <c r="K48" s="98"/>
      <c r="L48" s="98"/>
    </row>
    <row r="49" spans="1:12" s="53" customFormat="1" ht="14">
      <c r="A49" s="93"/>
      <c r="B49" s="316" t="s">
        <v>54</v>
      </c>
      <c r="C49" s="317"/>
      <c r="D49" s="317"/>
      <c r="E49" s="317"/>
      <c r="F49" s="236" t="e">
        <f>G44/E44</f>
        <v>#DIV/0!</v>
      </c>
      <c r="G49" s="140" t="s">
        <v>55</v>
      </c>
      <c r="H49" s="141"/>
      <c r="I49" s="115"/>
      <c r="J49" s="106"/>
      <c r="K49" s="98"/>
      <c r="L49" s="98"/>
    </row>
    <row r="50" spans="1:12" s="53" customFormat="1" ht="5.9" customHeight="1">
      <c r="A50" s="93"/>
      <c r="B50" s="130"/>
      <c r="C50" s="115"/>
      <c r="D50" s="115"/>
      <c r="E50" s="115"/>
      <c r="F50" s="131"/>
      <c r="G50" s="108"/>
      <c r="H50" s="115"/>
      <c r="I50" s="115"/>
      <c r="J50" s="106"/>
      <c r="K50" s="98"/>
      <c r="L50" s="98"/>
    </row>
    <row r="51" spans="1:12" s="53" customFormat="1" ht="14">
      <c r="A51" s="103"/>
      <c r="B51" s="132"/>
      <c r="C51" s="127"/>
      <c r="D51" s="127"/>
      <c r="E51" s="128"/>
      <c r="F51" s="127"/>
      <c r="G51" s="127"/>
      <c r="H51" s="128"/>
      <c r="I51" s="129"/>
      <c r="J51" s="106"/>
      <c r="K51" s="98"/>
      <c r="L51" s="98"/>
    </row>
    <row r="52" spans="1:12" s="53" customFormat="1" ht="5.9" customHeight="1">
      <c r="A52" s="93"/>
      <c r="B52" s="114"/>
      <c r="C52" s="108"/>
      <c r="D52" s="108"/>
      <c r="E52" s="100"/>
      <c r="F52" s="108"/>
      <c r="G52" s="108"/>
      <c r="H52" s="100"/>
      <c r="I52" s="115"/>
      <c r="J52" s="106"/>
      <c r="K52" s="98"/>
      <c r="L52" s="98"/>
    </row>
    <row r="53" spans="1:12" s="53" customFormat="1" ht="14">
      <c r="A53" s="93"/>
      <c r="B53" s="114" t="s">
        <v>56</v>
      </c>
      <c r="C53" s="108"/>
      <c r="D53" s="108"/>
      <c r="E53" s="108"/>
      <c r="F53" s="115"/>
      <c r="G53" s="115"/>
      <c r="H53" s="121"/>
      <c r="I53" s="115"/>
      <c r="J53" s="106"/>
      <c r="K53" s="98"/>
      <c r="L53" s="98"/>
    </row>
    <row r="54" spans="1:12" s="53" customFormat="1" ht="14">
      <c r="A54" s="93"/>
      <c r="B54" s="269"/>
      <c r="C54" s="326" t="s">
        <v>57</v>
      </c>
      <c r="D54" s="327"/>
      <c r="E54" s="327"/>
      <c r="F54" s="234">
        <f>G44</f>
        <v>0</v>
      </c>
      <c r="G54" s="246"/>
      <c r="H54" s="100"/>
      <c r="I54" s="115"/>
      <c r="J54" s="106"/>
      <c r="K54" s="98"/>
      <c r="L54" s="98"/>
    </row>
    <row r="55" spans="1:12" s="53" customFormat="1" ht="15.75" customHeight="1">
      <c r="A55" s="93"/>
      <c r="B55" s="269"/>
      <c r="C55" s="326" t="s">
        <v>188</v>
      </c>
      <c r="D55" s="327"/>
      <c r="E55" s="327"/>
      <c r="F55" s="234">
        <f>Tabblad_1_Gebiedsaanvraag2027!F37</f>
        <v>0</v>
      </c>
      <c r="G55" s="246"/>
      <c r="H55" s="100"/>
      <c r="I55" s="115"/>
      <c r="J55" s="106"/>
      <c r="K55" s="98"/>
      <c r="L55" s="98"/>
    </row>
    <row r="56" spans="1:12" s="53" customFormat="1" ht="14">
      <c r="A56" s="93"/>
      <c r="B56" s="243"/>
      <c r="C56" s="245"/>
      <c r="D56" s="245"/>
      <c r="E56" s="270" t="s">
        <v>58</v>
      </c>
      <c r="F56" s="236">
        <f>F54-F55</f>
        <v>0</v>
      </c>
      <c r="G56" s="246"/>
      <c r="H56" s="100"/>
      <c r="I56" s="115"/>
      <c r="J56" s="106"/>
      <c r="K56" s="98"/>
      <c r="L56" s="98"/>
    </row>
    <row r="57" spans="1:12" s="53" customFormat="1" ht="14">
      <c r="A57" s="93"/>
      <c r="B57" s="251"/>
      <c r="C57" s="245"/>
      <c r="D57" s="245"/>
      <c r="E57" s="245"/>
      <c r="F57" s="245"/>
      <c r="G57" s="245"/>
      <c r="H57" s="100"/>
      <c r="I57" s="115"/>
      <c r="J57" s="106"/>
      <c r="K57" s="98"/>
      <c r="L57" s="98"/>
    </row>
    <row r="58" spans="1:12" s="52" customFormat="1" ht="14">
      <c r="A58" s="103"/>
      <c r="B58" s="271"/>
      <c r="C58" s="272"/>
      <c r="D58" s="272"/>
      <c r="E58" s="272"/>
      <c r="F58" s="272"/>
      <c r="G58" s="272"/>
      <c r="H58" s="136"/>
      <c r="I58" s="135"/>
      <c r="J58" s="135"/>
      <c r="K58" s="122"/>
      <c r="L58" s="122"/>
    </row>
    <row r="59" spans="1:12" s="53" customFormat="1" ht="5.9" customHeight="1">
      <c r="A59" s="93"/>
      <c r="B59" s="251"/>
      <c r="C59" s="245"/>
      <c r="D59" s="245"/>
      <c r="E59" s="245"/>
      <c r="F59" s="245"/>
      <c r="G59" s="245"/>
      <c r="H59" s="100"/>
      <c r="I59" s="115"/>
      <c r="J59" s="106"/>
      <c r="K59" s="98"/>
      <c r="L59" s="98"/>
    </row>
    <row r="60" spans="1:12" s="53" customFormat="1" ht="14">
      <c r="A60" s="93"/>
      <c r="B60" s="328" t="s">
        <v>187</v>
      </c>
      <c r="C60" s="329"/>
      <c r="D60" s="329"/>
      <c r="E60" s="329"/>
      <c r="F60" s="329"/>
      <c r="G60" s="246"/>
      <c r="H60" s="115"/>
      <c r="I60" s="115"/>
      <c r="J60" s="106"/>
      <c r="K60" s="98"/>
      <c r="L60" s="98"/>
    </row>
    <row r="61" spans="1:12" s="53" customFormat="1" ht="14">
      <c r="A61" s="93"/>
      <c r="B61" s="251"/>
      <c r="C61" s="269"/>
      <c r="D61" s="240" t="e">
        <f>F56/E44</f>
        <v>#DIV/0!</v>
      </c>
      <c r="E61" s="273" t="s">
        <v>61</v>
      </c>
      <c r="F61" s="274" t="s">
        <v>59</v>
      </c>
      <c r="G61" s="275"/>
      <c r="H61" s="115"/>
      <c r="I61" s="115"/>
      <c r="J61" s="106"/>
      <c r="K61" s="98"/>
      <c r="L61" s="98"/>
    </row>
    <row r="62" spans="1:12" s="53" customFormat="1" ht="14">
      <c r="A62" s="93"/>
      <c r="B62" s="251"/>
      <c r="C62" s="269"/>
      <c r="D62" s="240">
        <v>0.01</v>
      </c>
      <c r="E62" s="273" t="s">
        <v>61</v>
      </c>
      <c r="F62" s="276" t="s">
        <v>60</v>
      </c>
      <c r="G62" s="276"/>
      <c r="H62" s="115"/>
      <c r="I62" s="115"/>
      <c r="J62" s="106"/>
      <c r="K62" s="98"/>
      <c r="L62" s="98"/>
    </row>
    <row r="63" spans="1:12" s="53" customFormat="1" ht="14">
      <c r="A63" s="93"/>
      <c r="B63" s="251"/>
      <c r="C63" s="269"/>
      <c r="D63" s="242" t="e">
        <f>IF(ABS(D61)&lt;=D62,"correct","niet correct")</f>
        <v>#DIV/0!</v>
      </c>
      <c r="E63" s="277" t="s">
        <v>61</v>
      </c>
      <c r="F63" s="330" t="s">
        <v>62</v>
      </c>
      <c r="G63" s="303"/>
      <c r="H63" s="115"/>
      <c r="I63" s="115"/>
      <c r="J63" s="106"/>
      <c r="K63" s="98"/>
      <c r="L63" s="98"/>
    </row>
    <row r="64" spans="1:12" s="53" customFormat="1" ht="5.9" customHeight="1">
      <c r="A64" s="93"/>
      <c r="B64" s="246"/>
      <c r="C64" s="246"/>
      <c r="D64" s="246"/>
      <c r="E64" s="246"/>
      <c r="F64" s="246"/>
      <c r="G64" s="246"/>
      <c r="H64" s="115"/>
      <c r="I64" s="115"/>
      <c r="J64" s="106"/>
      <c r="K64" s="98"/>
      <c r="L64" s="98"/>
    </row>
    <row r="65" spans="1:12" s="53" customFormat="1" ht="14">
      <c r="A65" s="118"/>
      <c r="B65" s="278"/>
      <c r="C65" s="278"/>
      <c r="D65" s="278"/>
      <c r="E65" s="278"/>
      <c r="F65" s="278"/>
      <c r="G65" s="278"/>
      <c r="H65" s="106"/>
      <c r="I65" s="106"/>
      <c r="J65" s="106"/>
      <c r="K65" s="98"/>
      <c r="L65" s="98"/>
    </row>
    <row r="66" spans="1:12" s="53" customFormat="1" ht="5.9" customHeight="1">
      <c r="A66" s="88"/>
      <c r="B66" s="57"/>
      <c r="C66" s="57"/>
      <c r="D66" s="57"/>
      <c r="E66" s="57"/>
      <c r="F66" s="208"/>
      <c r="G66" s="208"/>
      <c r="H66" s="72"/>
      <c r="I66" s="72"/>
      <c r="J66" s="56"/>
    </row>
    <row r="67" spans="1:12" s="118" customFormat="1" ht="14">
      <c r="A67" s="184" t="s">
        <v>206</v>
      </c>
      <c r="B67" s="65"/>
      <c r="C67" s="65"/>
      <c r="D67" s="57"/>
      <c r="E67" s="57"/>
      <c r="F67" s="208"/>
      <c r="G67" s="208"/>
      <c r="H67" s="88"/>
      <c r="I67" s="88"/>
      <c r="J67" s="90"/>
    </row>
    <row r="68" spans="1:12" s="118" customFormat="1" ht="14">
      <c r="A68" s="175" t="s">
        <v>23</v>
      </c>
      <c r="B68" s="176"/>
      <c r="C68" s="176"/>
      <c r="D68" s="176"/>
      <c r="E68" s="176"/>
      <c r="F68" s="176"/>
      <c r="G68" s="176"/>
      <c r="H68" s="177"/>
      <c r="I68" s="88"/>
      <c r="J68" s="90"/>
    </row>
    <row r="69" spans="1:12" s="118" customFormat="1" ht="14">
      <c r="A69" s="168" t="s">
        <v>24</v>
      </c>
      <c r="B69" s="91"/>
      <c r="C69" s="91"/>
      <c r="D69" s="91"/>
      <c r="E69" s="91"/>
      <c r="F69" s="91"/>
      <c r="G69" s="91"/>
      <c r="H69" s="169"/>
      <c r="I69" s="88"/>
      <c r="J69" s="90"/>
    </row>
    <row r="70" spans="1:12" s="118" customFormat="1" ht="14">
      <c r="A70" s="178" t="s">
        <v>25</v>
      </c>
      <c r="B70" s="179"/>
      <c r="C70" s="179"/>
      <c r="D70" s="179"/>
      <c r="E70" s="179"/>
      <c r="F70" s="179"/>
      <c r="G70" s="179"/>
      <c r="H70" s="180"/>
      <c r="I70" s="88"/>
      <c r="J70" s="90"/>
    </row>
    <row r="71" spans="1:12" s="118" customFormat="1" ht="14">
      <c r="A71" s="172" t="s">
        <v>27</v>
      </c>
      <c r="B71" s="173"/>
      <c r="C71" s="173"/>
      <c r="D71" s="173"/>
      <c r="E71" s="173"/>
      <c r="F71" s="173"/>
      <c r="G71" s="173"/>
      <c r="H71" s="174"/>
      <c r="I71" s="88"/>
      <c r="J71" s="90"/>
    </row>
    <row r="72" spans="1:12" s="44" customFormat="1" ht="5.9" customHeight="1">
      <c r="A72" s="185"/>
      <c r="B72" s="185"/>
      <c r="C72" s="185"/>
      <c r="D72" s="185"/>
      <c r="E72" s="185"/>
      <c r="F72" s="185"/>
      <c r="G72" s="185"/>
      <c r="H72" s="185"/>
      <c r="I72" s="185"/>
      <c r="J72" s="7"/>
    </row>
    <row r="73" spans="1:12" s="53" customFormat="1" ht="14">
      <c r="A73" s="118"/>
      <c r="B73" s="98"/>
      <c r="C73" s="98"/>
      <c r="D73" s="98"/>
      <c r="E73" s="98"/>
      <c r="F73" s="98"/>
      <c r="G73" s="98"/>
      <c r="H73" s="98"/>
      <c r="I73" s="106"/>
      <c r="J73" s="98"/>
      <c r="K73" s="98"/>
      <c r="L73" s="98"/>
    </row>
    <row r="74" spans="1:12" s="53" customFormat="1" ht="14">
      <c r="A74" s="118"/>
      <c r="B74" s="156"/>
      <c r="C74" s="98"/>
      <c r="D74" s="98"/>
      <c r="E74" s="98"/>
      <c r="F74" s="98"/>
      <c r="G74" s="98"/>
      <c r="H74" s="98"/>
      <c r="I74" s="106"/>
      <c r="J74" s="98"/>
      <c r="K74" s="98"/>
      <c r="L74" s="98"/>
    </row>
    <row r="75" spans="1:12" s="53" customFormat="1" ht="14">
      <c r="A75" s="118"/>
      <c r="B75" s="156"/>
      <c r="C75" s="98"/>
      <c r="D75" s="98"/>
      <c r="E75" s="98"/>
      <c r="F75" s="98"/>
      <c r="G75" s="98"/>
      <c r="H75" s="98"/>
      <c r="I75" s="106"/>
      <c r="J75" s="98"/>
      <c r="K75" s="98"/>
      <c r="L75" s="98"/>
    </row>
    <row r="76" spans="1:12" s="53" customFormat="1" ht="14">
      <c r="A76" s="118"/>
      <c r="B76" s="156"/>
      <c r="C76" s="98"/>
      <c r="D76" s="98"/>
      <c r="E76" s="98"/>
      <c r="F76" s="98"/>
      <c r="G76" s="98"/>
      <c r="H76" s="98"/>
      <c r="I76" s="106"/>
      <c r="J76" s="98"/>
      <c r="K76" s="98"/>
      <c r="L76" s="98"/>
    </row>
    <row r="77" spans="1:12" s="53" customFormat="1" ht="14">
      <c r="A77" s="118"/>
      <c r="B77" s="156"/>
      <c r="C77" s="98"/>
      <c r="D77" s="98"/>
      <c r="E77" s="98"/>
      <c r="F77" s="98"/>
      <c r="G77" s="98"/>
      <c r="H77" s="98"/>
      <c r="I77" s="106"/>
      <c r="J77" s="98"/>
      <c r="K77" s="98"/>
      <c r="L77" s="98"/>
    </row>
    <row r="78" spans="1:12" s="53" customFormat="1" ht="14">
      <c r="A78" s="118"/>
      <c r="B78" s="156"/>
      <c r="C78" s="98"/>
      <c r="D78" s="98"/>
      <c r="E78" s="98"/>
      <c r="F78" s="98"/>
      <c r="G78" s="98"/>
      <c r="H78" s="98"/>
      <c r="I78" s="106"/>
      <c r="J78" s="98"/>
      <c r="K78" s="98"/>
      <c r="L78" s="98"/>
    </row>
    <row r="79" spans="1:12" s="53" customFormat="1" ht="14">
      <c r="A79" s="118"/>
      <c r="B79" s="156"/>
      <c r="C79" s="98"/>
      <c r="D79" s="98"/>
      <c r="E79" s="98"/>
      <c r="F79" s="98"/>
      <c r="G79" s="98"/>
      <c r="H79" s="98"/>
      <c r="I79" s="106"/>
      <c r="J79" s="98"/>
      <c r="K79" s="98"/>
      <c r="L79" s="98"/>
    </row>
    <row r="80" spans="1:12" s="53" customFormat="1" ht="14">
      <c r="A80" s="118"/>
      <c r="B80" s="156"/>
      <c r="C80" s="98"/>
      <c r="D80" s="98"/>
      <c r="E80" s="98"/>
      <c r="F80" s="98"/>
      <c r="G80" s="98"/>
      <c r="H80" s="98"/>
      <c r="I80" s="106"/>
      <c r="J80" s="98"/>
      <c r="K80" s="98"/>
      <c r="L80" s="98"/>
    </row>
    <row r="81" spans="1:12" s="53" customFormat="1" ht="14">
      <c r="A81" s="118"/>
      <c r="B81" s="156"/>
      <c r="C81" s="98"/>
      <c r="D81" s="98"/>
      <c r="E81" s="98"/>
      <c r="F81" s="98"/>
      <c r="G81" s="98"/>
      <c r="H81" s="98"/>
      <c r="I81" s="106"/>
      <c r="J81" s="98"/>
      <c r="K81" s="98"/>
      <c r="L81" s="98"/>
    </row>
    <row r="82" spans="1:12" s="53" customFormat="1" ht="14">
      <c r="A82" s="118"/>
      <c r="B82" s="156"/>
      <c r="C82" s="194"/>
      <c r="D82" s="98"/>
      <c r="E82" s="98"/>
      <c r="F82" s="98"/>
      <c r="G82" s="98"/>
      <c r="H82" s="98"/>
      <c r="I82" s="106"/>
      <c r="J82" s="98"/>
      <c r="K82" s="98"/>
      <c r="L82" s="98"/>
    </row>
    <row r="83" spans="1:12" s="53" customFormat="1" ht="14">
      <c r="A83" s="118"/>
      <c r="B83" s="98"/>
      <c r="C83" s="98"/>
      <c r="D83" s="98"/>
      <c r="E83" s="98"/>
      <c r="F83" s="98"/>
      <c r="G83" s="98"/>
      <c r="H83" s="98"/>
      <c r="I83" s="106"/>
      <c r="J83" s="98"/>
      <c r="K83" s="98"/>
      <c r="L83" s="98"/>
    </row>
    <row r="84" spans="1:12" s="53" customFormat="1" ht="14">
      <c r="A84" s="118"/>
      <c r="B84" s="98"/>
      <c r="C84" s="98"/>
      <c r="D84" s="98"/>
      <c r="E84" s="98"/>
      <c r="F84" s="98"/>
      <c r="G84" s="98"/>
      <c r="H84" s="98"/>
      <c r="I84" s="106"/>
      <c r="J84" s="98"/>
      <c r="K84" s="98"/>
      <c r="L84" s="98"/>
    </row>
    <row r="85" spans="1:12" s="53" customFormat="1" ht="14">
      <c r="A85" s="118"/>
      <c r="B85" s="98"/>
      <c r="C85" s="98"/>
      <c r="D85" s="98"/>
      <c r="E85" s="98"/>
      <c r="F85" s="98"/>
      <c r="G85" s="98"/>
      <c r="H85" s="98"/>
      <c r="I85" s="106"/>
      <c r="J85" s="98"/>
      <c r="K85" s="98"/>
      <c r="L85" s="98"/>
    </row>
    <row r="86" spans="1:12" s="53" customFormat="1" ht="14">
      <c r="A86" s="118"/>
      <c r="B86" s="98"/>
      <c r="C86" s="98"/>
      <c r="D86" s="98"/>
      <c r="E86" s="98"/>
      <c r="F86" s="98"/>
      <c r="G86" s="98"/>
      <c r="H86" s="98"/>
      <c r="I86" s="106"/>
      <c r="J86" s="98"/>
      <c r="K86" s="98"/>
      <c r="L86" s="98"/>
    </row>
    <row r="87" spans="1:12" s="53" customFormat="1" ht="14">
      <c r="A87" s="118"/>
      <c r="B87" s="98"/>
      <c r="C87" s="98"/>
      <c r="D87" s="98"/>
      <c r="E87" s="98"/>
      <c r="F87" s="98"/>
      <c r="G87" s="98"/>
      <c r="H87" s="98"/>
      <c r="I87" s="106"/>
      <c r="J87" s="98"/>
      <c r="K87" s="98"/>
      <c r="L87" s="98"/>
    </row>
    <row r="88" spans="1:12" s="53" customFormat="1" ht="14">
      <c r="A88" s="118"/>
      <c r="B88" s="98"/>
      <c r="C88" s="98"/>
      <c r="D88" s="98"/>
      <c r="E88" s="98"/>
      <c r="F88" s="98"/>
      <c r="G88" s="98"/>
      <c r="H88" s="98"/>
      <c r="I88" s="106"/>
      <c r="J88" s="98"/>
      <c r="K88" s="98"/>
      <c r="L88" s="98"/>
    </row>
    <row r="89" spans="1:12" s="53" customFormat="1" ht="14">
      <c r="A89" s="118"/>
      <c r="B89" s="98"/>
      <c r="C89" s="98"/>
      <c r="D89" s="98"/>
      <c r="E89" s="98"/>
      <c r="F89" s="98"/>
      <c r="G89" s="98"/>
      <c r="H89" s="98"/>
      <c r="I89" s="106"/>
      <c r="J89" s="98"/>
      <c r="K89" s="98"/>
      <c r="L89" s="98"/>
    </row>
    <row r="90" spans="1:12" s="53" customFormat="1" ht="14">
      <c r="A90" s="118"/>
      <c r="B90" s="98"/>
      <c r="C90" s="98"/>
      <c r="D90" s="98"/>
      <c r="E90" s="98"/>
      <c r="F90" s="98"/>
      <c r="G90" s="98"/>
      <c r="H90" s="98"/>
      <c r="I90" s="106"/>
      <c r="J90" s="98"/>
      <c r="K90" s="98"/>
      <c r="L90" s="98"/>
    </row>
  </sheetData>
  <sheetProtection password="EFF9" sheet="1" objects="1" scenarios="1"/>
  <mergeCells count="16">
    <mergeCell ref="C29:D33"/>
    <mergeCell ref="H29:H33"/>
    <mergeCell ref="B1:E1"/>
    <mergeCell ref="B3:E3"/>
    <mergeCell ref="D17:G20"/>
    <mergeCell ref="D23:G23"/>
    <mergeCell ref="B27:H27"/>
    <mergeCell ref="C55:E55"/>
    <mergeCell ref="B60:F60"/>
    <mergeCell ref="F63:G63"/>
    <mergeCell ref="C34:D38"/>
    <mergeCell ref="H34:H38"/>
    <mergeCell ref="C39:D43"/>
    <mergeCell ref="H39:H43"/>
    <mergeCell ref="B49:E49"/>
    <mergeCell ref="C54:E54"/>
  </mergeCells>
  <conditionalFormatting sqref="D63">
    <cfRule type="cellIs" dxfId="3" priority="1" operator="equal">
      <formula>"correct"</formula>
    </cfRule>
    <cfRule type="cellIs" dxfId="2" priority="2" operator="equal">
      <formula>"niet correct"</formula>
    </cfRule>
  </conditionalFormatting>
  <pageMargins left="0.25" right="0.25" top="0.75" bottom="0.75" header="0.3" footer="0.3"/>
  <pageSetup paperSize="9" scale="42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C81A-BEF9-424E-909A-261C59F01338}">
  <sheetPr>
    <pageSetUpPr fitToPage="1"/>
  </sheetPr>
  <dimension ref="A1:L75"/>
  <sheetViews>
    <sheetView showGridLines="0" zoomScaleNormal="100" workbookViewId="0">
      <selection activeCell="H29" sqref="H29:H33"/>
    </sheetView>
  </sheetViews>
  <sheetFormatPr defaultRowHeight="15.5"/>
  <cols>
    <col min="1" max="1" width="1.453125" style="44" customWidth="1"/>
    <col min="2" max="2" width="52.453125" style="4" customWidth="1"/>
    <col min="3" max="3" width="19.54296875" style="4" customWidth="1"/>
    <col min="4" max="4" width="22.26953125" style="4" customWidth="1"/>
    <col min="5" max="5" width="15" style="4" customWidth="1"/>
    <col min="6" max="6" width="22" style="4" customWidth="1"/>
    <col min="7" max="7" width="28.453125" style="4" customWidth="1"/>
    <col min="8" max="8" width="23.7265625" style="4" customWidth="1"/>
    <col min="9" max="9" width="0.81640625" style="43" customWidth="1"/>
    <col min="10" max="12" width="9.1796875" style="4"/>
  </cols>
  <sheetData>
    <row r="1" spans="1:12" ht="37.4" customHeight="1">
      <c r="A1" s="42"/>
      <c r="B1" s="294" t="s">
        <v>150</v>
      </c>
      <c r="C1" s="294"/>
      <c r="D1" s="294"/>
      <c r="E1" s="294"/>
      <c r="F1" s="42"/>
      <c r="G1" s="42"/>
      <c r="H1" s="5"/>
      <c r="I1" s="42"/>
      <c r="J1"/>
      <c r="K1"/>
      <c r="L1"/>
    </row>
    <row r="2" spans="1:12" ht="6" customHeight="1">
      <c r="B2" s="1"/>
      <c r="C2" s="1"/>
      <c r="D2" s="1"/>
      <c r="E2" s="1"/>
      <c r="F2"/>
      <c r="G2"/>
      <c r="H2"/>
      <c r="I2" s="44"/>
      <c r="J2"/>
      <c r="K2"/>
      <c r="L2"/>
    </row>
    <row r="3" spans="1:12" ht="18" customHeight="1">
      <c r="A3" s="155"/>
      <c r="B3" s="295" t="s">
        <v>198</v>
      </c>
      <c r="C3" s="295"/>
      <c r="D3" s="295"/>
      <c r="E3" s="295"/>
      <c r="F3" s="153"/>
      <c r="G3" s="154"/>
      <c r="H3" s="153"/>
      <c r="I3" s="155"/>
      <c r="J3"/>
      <c r="K3"/>
      <c r="L3"/>
    </row>
    <row r="4" spans="1:12" ht="15.75" customHeight="1">
      <c r="B4" s="9"/>
      <c r="C4" s="9"/>
      <c r="D4" s="9"/>
      <c r="E4" s="9"/>
      <c r="F4"/>
      <c r="G4"/>
      <c r="H4"/>
      <c r="I4" s="44"/>
      <c r="J4"/>
      <c r="K4"/>
      <c r="L4"/>
    </row>
    <row r="5" spans="1:12" ht="5.9" customHeight="1">
      <c r="A5" s="45"/>
      <c r="B5" s="40"/>
      <c r="C5" s="40"/>
      <c r="D5" s="40"/>
      <c r="E5" s="40"/>
      <c r="F5" s="41"/>
      <c r="G5" s="41"/>
      <c r="H5" s="41"/>
      <c r="I5" s="45"/>
      <c r="J5"/>
      <c r="K5"/>
      <c r="L5"/>
    </row>
    <row r="6" spans="1:12" s="53" customFormat="1" ht="42">
      <c r="A6" s="93"/>
      <c r="B6" s="114" t="s">
        <v>28</v>
      </c>
      <c r="C6" s="133" t="s">
        <v>2</v>
      </c>
      <c r="D6" s="133" t="s">
        <v>3</v>
      </c>
      <c r="E6" s="133" t="s">
        <v>4</v>
      </c>
      <c r="F6" s="133" t="s">
        <v>29</v>
      </c>
      <c r="G6" s="133" t="s">
        <v>30</v>
      </c>
      <c r="H6" s="130"/>
      <c r="I6" s="115"/>
      <c r="J6" s="98"/>
      <c r="K6" s="98"/>
      <c r="L6" s="98"/>
    </row>
    <row r="7" spans="1:12" s="53" customFormat="1" ht="14">
      <c r="A7" s="93"/>
      <c r="B7" s="99" t="s">
        <v>31</v>
      </c>
      <c r="C7" s="217">
        <f>Tabblad_1_Gebiedsaanvraag2027!C20</f>
        <v>0</v>
      </c>
      <c r="D7" s="217">
        <f>Tabblad_1_Gebiedsaanvraag2027!D20</f>
        <v>0</v>
      </c>
      <c r="E7" s="234">
        <f>Tabblad_1_Gebiedsaanvraag2027!E20</f>
        <v>0</v>
      </c>
      <c r="F7" s="234">
        <f>Tabblad_1_Gebiedsaanvraag2027!F20</f>
        <v>0</v>
      </c>
      <c r="G7" s="234">
        <f>F7*2</f>
        <v>0</v>
      </c>
      <c r="H7" s="100"/>
      <c r="I7" s="115"/>
      <c r="J7" s="98"/>
      <c r="K7" s="98"/>
      <c r="L7" s="98"/>
    </row>
    <row r="8" spans="1:12" s="53" customFormat="1" ht="14">
      <c r="A8" s="93"/>
      <c r="B8" s="101" t="s">
        <v>32</v>
      </c>
      <c r="C8" s="217">
        <f>Tabblad_1_Gebiedsaanvraag2027!C29</f>
        <v>0</v>
      </c>
      <c r="D8" s="217">
        <f>Tabblad_1_Gebiedsaanvraag2027!D29</f>
        <v>0</v>
      </c>
      <c r="E8" s="234">
        <f>Tabblad_1_Gebiedsaanvraag2027!E28</f>
        <v>0</v>
      </c>
      <c r="F8" s="234">
        <f>Tabblad_1_Gebiedsaanvraag2027!F29</f>
        <v>0</v>
      </c>
      <c r="G8" s="234">
        <f>F8*2</f>
        <v>0</v>
      </c>
      <c r="H8" s="100"/>
      <c r="I8" s="115"/>
      <c r="J8" s="98"/>
      <c r="K8" s="98"/>
      <c r="L8" s="98"/>
    </row>
    <row r="9" spans="1:12" s="53" customFormat="1" ht="14">
      <c r="A9" s="93"/>
      <c r="B9" s="102" t="s">
        <v>184</v>
      </c>
      <c r="C9" s="219">
        <f>C7+C8</f>
        <v>0</v>
      </c>
      <c r="D9" s="219">
        <f>D7+D8</f>
        <v>0</v>
      </c>
      <c r="E9" s="235"/>
      <c r="F9" s="236">
        <f>F7+F8</f>
        <v>0</v>
      </c>
      <c r="G9" s="236">
        <f>G7+G8</f>
        <v>0</v>
      </c>
      <c r="H9" s="100"/>
      <c r="I9" s="115"/>
      <c r="J9" s="98"/>
      <c r="K9" s="98"/>
      <c r="L9" s="98"/>
    </row>
    <row r="10" spans="1:12" s="53" customFormat="1" ht="5.9" customHeight="1">
      <c r="A10" s="93"/>
      <c r="B10" s="102"/>
      <c r="C10" s="221"/>
      <c r="D10" s="221"/>
      <c r="E10" s="235"/>
      <c r="F10" s="258"/>
      <c r="G10" s="258"/>
      <c r="H10" s="100"/>
      <c r="I10" s="115"/>
      <c r="J10" s="98"/>
      <c r="K10" s="98"/>
      <c r="L10" s="98"/>
    </row>
    <row r="11" spans="1:12" s="53" customFormat="1" ht="14">
      <c r="A11" s="103"/>
      <c r="B11" s="104"/>
      <c r="C11" s="224"/>
      <c r="D11" s="224"/>
      <c r="E11" s="259"/>
      <c r="F11" s="259"/>
      <c r="G11" s="260"/>
      <c r="H11" s="105"/>
      <c r="I11" s="106"/>
      <c r="J11" s="98"/>
      <c r="K11" s="98"/>
      <c r="L11" s="98"/>
    </row>
    <row r="12" spans="1:12" s="53" customFormat="1" ht="5.9" customHeight="1">
      <c r="A12" s="93"/>
      <c r="B12" s="130"/>
      <c r="C12" s="227"/>
      <c r="D12" s="227"/>
      <c r="E12" s="261"/>
      <c r="F12" s="261"/>
      <c r="G12" s="262"/>
      <c r="H12" s="107"/>
      <c r="I12" s="115"/>
      <c r="J12" s="98"/>
      <c r="K12" s="98"/>
      <c r="L12" s="98"/>
    </row>
    <row r="13" spans="1:12" s="53" customFormat="1" ht="14">
      <c r="A13" s="93"/>
      <c r="B13" s="114" t="s">
        <v>33</v>
      </c>
      <c r="C13" s="230">
        <f>Tabblad_1_Gebiedsaanvraag2027!C11</f>
        <v>0</v>
      </c>
      <c r="D13" s="230">
        <f>Tabblad_1_Gebiedsaanvraag2027!D11</f>
        <v>0</v>
      </c>
      <c r="E13" s="237">
        <f>Tabblad_1_Gebiedsaanvraag2027!E11</f>
        <v>0</v>
      </c>
      <c r="F13" s="237">
        <f>Tabblad_1_Gebiedsaanvraag2027!F11</f>
        <v>0</v>
      </c>
      <c r="G13" s="263"/>
      <c r="H13" s="108"/>
      <c r="I13" s="115"/>
      <c r="J13" s="98"/>
      <c r="K13" s="98"/>
      <c r="L13" s="98"/>
    </row>
    <row r="14" spans="1:12" s="53" customFormat="1" ht="5.9" customHeight="1">
      <c r="A14" s="93"/>
      <c r="B14" s="114"/>
      <c r="C14" s="142"/>
      <c r="D14" s="142"/>
      <c r="E14" s="143"/>
      <c r="F14" s="143"/>
      <c r="G14" s="108"/>
      <c r="H14" s="108"/>
      <c r="I14" s="115"/>
      <c r="J14" s="98"/>
      <c r="K14" s="98"/>
      <c r="L14" s="98"/>
    </row>
    <row r="15" spans="1:12" s="52" customFormat="1" ht="14">
      <c r="A15" s="144"/>
      <c r="B15" s="145"/>
      <c r="C15" s="146"/>
      <c r="D15" s="146"/>
      <c r="E15" s="147"/>
      <c r="F15" s="147"/>
      <c r="G15" s="135"/>
      <c r="H15" s="135"/>
      <c r="I15" s="135"/>
      <c r="J15" s="122"/>
      <c r="K15" s="122"/>
      <c r="L15" s="122"/>
    </row>
    <row r="16" spans="1:12" s="53" customFormat="1" ht="5.9" customHeight="1">
      <c r="A16" s="93"/>
      <c r="B16" s="114"/>
      <c r="C16" s="142"/>
      <c r="D16" s="142"/>
      <c r="E16" s="143"/>
      <c r="F16" s="143"/>
      <c r="G16" s="108"/>
      <c r="H16" s="108"/>
      <c r="I16" s="115"/>
      <c r="J16" s="98"/>
      <c r="K16" s="98"/>
      <c r="L16" s="98"/>
    </row>
    <row r="17" spans="1:12" s="53" customFormat="1" ht="14">
      <c r="A17" s="93"/>
      <c r="B17" s="109" t="s">
        <v>199</v>
      </c>
      <c r="C17" s="238"/>
      <c r="D17" s="318"/>
      <c r="E17" s="319"/>
      <c r="F17" s="319"/>
      <c r="G17" s="320"/>
      <c r="H17" s="115"/>
      <c r="I17" s="115"/>
      <c r="J17" s="98"/>
      <c r="K17" s="98"/>
      <c r="L17" s="98"/>
    </row>
    <row r="18" spans="1:12" s="53" customFormat="1" ht="14">
      <c r="A18" s="93"/>
      <c r="B18" s="109" t="s">
        <v>200</v>
      </c>
      <c r="C18" s="238"/>
      <c r="D18" s="321"/>
      <c r="E18" s="319"/>
      <c r="F18" s="319"/>
      <c r="G18" s="320"/>
      <c r="H18" s="115"/>
      <c r="I18" s="115"/>
      <c r="J18" s="98"/>
      <c r="K18" s="98"/>
      <c r="L18" s="98"/>
    </row>
    <row r="19" spans="1:12" s="53" customFormat="1" ht="14">
      <c r="A19" s="93"/>
      <c r="B19" s="109" t="s">
        <v>201</v>
      </c>
      <c r="C19" s="238"/>
      <c r="D19" s="321"/>
      <c r="E19" s="319"/>
      <c r="F19" s="319"/>
      <c r="G19" s="320"/>
      <c r="H19" s="115"/>
      <c r="I19" s="115"/>
      <c r="J19" s="98"/>
      <c r="K19" s="98"/>
      <c r="L19" s="98"/>
    </row>
    <row r="20" spans="1:12" s="53" customFormat="1" ht="14">
      <c r="A20" s="93"/>
      <c r="B20" s="109" t="s">
        <v>202</v>
      </c>
      <c r="C20" s="238"/>
      <c r="D20" s="321"/>
      <c r="E20" s="319"/>
      <c r="F20" s="319"/>
      <c r="G20" s="320"/>
      <c r="H20" s="115"/>
      <c r="I20" s="115"/>
      <c r="J20" s="98"/>
      <c r="K20" s="98"/>
      <c r="L20" s="98"/>
    </row>
    <row r="21" spans="1:12" s="53" customFormat="1" ht="14">
      <c r="A21" s="93"/>
      <c r="B21" s="109" t="s">
        <v>203</v>
      </c>
      <c r="C21" s="234">
        <f>Tabblad_1_Gebiedsaanvraag2027!F38</f>
        <v>0</v>
      </c>
      <c r="D21" s="111" t="s">
        <v>39</v>
      </c>
      <c r="E21" s="152"/>
      <c r="F21" s="112"/>
      <c r="G21" s="112"/>
      <c r="H21" s="115"/>
      <c r="I21" s="115"/>
      <c r="J21" s="98"/>
      <c r="K21" s="98"/>
      <c r="L21" s="98"/>
    </row>
    <row r="22" spans="1:12" s="53" customFormat="1" ht="14">
      <c r="A22" s="93"/>
      <c r="B22" s="109" t="s">
        <v>204</v>
      </c>
      <c r="C22" s="234">
        <f>Tabblad_1_Gebiedsaanvraag2027!F38</f>
        <v>0</v>
      </c>
      <c r="D22" s="111" t="s">
        <v>39</v>
      </c>
      <c r="E22" s="152"/>
      <c r="F22" s="112"/>
      <c r="G22" s="112"/>
      <c r="H22" s="115"/>
      <c r="I22" s="115"/>
      <c r="J22" s="98"/>
      <c r="K22" s="98"/>
      <c r="L22" s="98"/>
    </row>
    <row r="23" spans="1:12" s="53" customFormat="1" ht="14">
      <c r="A23" s="93"/>
      <c r="B23" s="113"/>
      <c r="C23" s="236">
        <f>SUM(C17:C22)</f>
        <v>0</v>
      </c>
      <c r="D23" s="306" t="s">
        <v>41</v>
      </c>
      <c r="E23" s="317"/>
      <c r="F23" s="317"/>
      <c r="G23" s="317"/>
      <c r="H23" s="115"/>
      <c r="I23" s="115"/>
      <c r="J23" s="98"/>
      <c r="K23" s="98"/>
      <c r="L23" s="98"/>
    </row>
    <row r="24" spans="1:12" s="53" customFormat="1" ht="5.9" customHeight="1">
      <c r="A24" s="93"/>
      <c r="B24" s="115"/>
      <c r="C24" s="116"/>
      <c r="D24" s="116"/>
      <c r="E24" s="116"/>
      <c r="F24" s="116"/>
      <c r="G24" s="116"/>
      <c r="H24" s="117"/>
      <c r="I24" s="115"/>
      <c r="J24" s="98"/>
      <c r="K24" s="98"/>
      <c r="L24" s="98"/>
    </row>
    <row r="25" spans="1:12" s="53" customFormat="1" ht="14">
      <c r="A25" s="118"/>
      <c r="B25" s="106"/>
      <c r="C25" s="98"/>
      <c r="D25" s="98"/>
      <c r="E25" s="98"/>
      <c r="F25" s="98"/>
      <c r="G25" s="98"/>
      <c r="H25" s="119"/>
      <c r="I25" s="106"/>
      <c r="J25" s="98"/>
      <c r="K25" s="98"/>
      <c r="L25" s="98"/>
    </row>
    <row r="26" spans="1:12" s="53" customFormat="1" ht="5.9" customHeight="1">
      <c r="A26" s="93"/>
      <c r="B26" s="115"/>
      <c r="C26" s="120"/>
      <c r="D26" s="116"/>
      <c r="E26" s="116"/>
      <c r="F26" s="116"/>
      <c r="G26" s="116"/>
      <c r="H26" s="121"/>
      <c r="I26" s="115"/>
      <c r="J26" s="98"/>
      <c r="K26" s="98"/>
      <c r="L26" s="98"/>
    </row>
    <row r="27" spans="1:12" s="52" customFormat="1" ht="16.5" customHeight="1">
      <c r="A27" s="93"/>
      <c r="B27" s="308" t="s">
        <v>185</v>
      </c>
      <c r="C27" s="309"/>
      <c r="D27" s="309"/>
      <c r="E27" s="309"/>
      <c r="F27" s="309"/>
      <c r="G27" s="309"/>
      <c r="H27" s="309"/>
      <c r="I27" s="115"/>
      <c r="J27" s="122"/>
      <c r="K27" s="122"/>
      <c r="L27" s="122"/>
    </row>
    <row r="28" spans="1:12" s="53" customFormat="1" ht="28">
      <c r="A28" s="93"/>
      <c r="B28" s="283" t="s">
        <v>42</v>
      </c>
      <c r="C28" s="139"/>
      <c r="D28" s="115"/>
      <c r="E28" s="285" t="s">
        <v>43</v>
      </c>
      <c r="F28" s="286" t="s">
        <v>44</v>
      </c>
      <c r="G28" s="287" t="s">
        <v>45</v>
      </c>
      <c r="H28" s="286" t="s">
        <v>186</v>
      </c>
      <c r="I28" s="115"/>
      <c r="J28" s="98"/>
      <c r="K28" s="98"/>
      <c r="L28" s="98"/>
    </row>
    <row r="29" spans="1:12" s="53" customFormat="1" ht="14">
      <c r="A29" s="93"/>
      <c r="B29" s="284" t="s">
        <v>129</v>
      </c>
      <c r="C29" s="312" t="s">
        <v>47</v>
      </c>
      <c r="D29" s="313"/>
      <c r="E29" s="265"/>
      <c r="F29" s="279"/>
      <c r="G29" s="279"/>
      <c r="H29" s="331" t="e">
        <f>ROUND(SUM(G29:G33)/SUM(E29:E33),2)</f>
        <v>#DIV/0!</v>
      </c>
      <c r="I29" s="115"/>
      <c r="J29" s="98"/>
      <c r="K29" s="98"/>
      <c r="L29" s="98"/>
    </row>
    <row r="30" spans="1:12" s="53" customFormat="1" ht="14">
      <c r="A30" s="93"/>
      <c r="B30" s="284" t="s">
        <v>137</v>
      </c>
      <c r="C30" s="312"/>
      <c r="D30" s="313"/>
      <c r="E30" s="265"/>
      <c r="F30" s="279"/>
      <c r="G30" s="279"/>
      <c r="H30" s="332"/>
      <c r="I30" s="115"/>
      <c r="J30" s="98"/>
      <c r="K30" s="98"/>
      <c r="L30" s="98"/>
    </row>
    <row r="31" spans="1:12" s="53" customFormat="1" ht="14">
      <c r="A31" s="93"/>
      <c r="B31" s="284" t="s">
        <v>132</v>
      </c>
      <c r="C31" s="312"/>
      <c r="D31" s="313"/>
      <c r="E31" s="265" t="s">
        <v>210</v>
      </c>
      <c r="F31" s="279"/>
      <c r="G31" s="279"/>
      <c r="H31" s="332"/>
      <c r="I31" s="115"/>
      <c r="J31" s="98"/>
      <c r="K31" s="98"/>
      <c r="L31" s="98"/>
    </row>
    <row r="32" spans="1:12" s="53" customFormat="1" ht="14">
      <c r="A32" s="93"/>
      <c r="B32" s="284" t="s">
        <v>134</v>
      </c>
      <c r="C32" s="312"/>
      <c r="D32" s="313"/>
      <c r="E32" s="265"/>
      <c r="F32" s="279"/>
      <c r="G32" s="279"/>
      <c r="H32" s="332"/>
      <c r="I32" s="115"/>
      <c r="J32" s="98"/>
      <c r="K32" s="98"/>
      <c r="L32" s="98"/>
    </row>
    <row r="33" spans="1:12" s="53" customFormat="1" ht="14">
      <c r="A33" s="93"/>
      <c r="B33" s="284" t="s">
        <v>138</v>
      </c>
      <c r="C33" s="313"/>
      <c r="D33" s="313"/>
      <c r="E33" s="265"/>
      <c r="F33" s="279"/>
      <c r="G33" s="279"/>
      <c r="H33" s="332"/>
      <c r="I33" s="115"/>
      <c r="J33" s="98"/>
      <c r="K33" s="98"/>
      <c r="L33" s="98"/>
    </row>
    <row r="34" spans="1:12" s="53" customFormat="1" ht="15" customHeight="1">
      <c r="A34" s="93"/>
      <c r="B34" s="284" t="s">
        <v>139</v>
      </c>
      <c r="C34" s="312" t="s">
        <v>31</v>
      </c>
      <c r="D34" s="313"/>
      <c r="E34" s="266"/>
      <c r="F34" s="280"/>
      <c r="G34" s="280"/>
      <c r="H34" s="331" t="e">
        <f>ROUND(SUM(G34:G38)/SUM(E34:E38),2)</f>
        <v>#DIV/0!</v>
      </c>
      <c r="I34" s="115"/>
      <c r="J34" s="98"/>
      <c r="K34" s="98"/>
      <c r="L34" s="98"/>
    </row>
    <row r="35" spans="1:12" s="53" customFormat="1" ht="28">
      <c r="A35" s="93"/>
      <c r="B35" s="284" t="s">
        <v>140</v>
      </c>
      <c r="C35" s="312"/>
      <c r="D35" s="313"/>
      <c r="E35" s="266"/>
      <c r="F35" s="280"/>
      <c r="G35" s="280"/>
      <c r="H35" s="332"/>
      <c r="I35" s="115"/>
      <c r="J35" s="98"/>
      <c r="K35" s="98"/>
      <c r="L35" s="98"/>
    </row>
    <row r="36" spans="1:12" s="53" customFormat="1" ht="14">
      <c r="A36" s="93"/>
      <c r="B36" s="284" t="s">
        <v>141</v>
      </c>
      <c r="C36" s="312"/>
      <c r="D36" s="313"/>
      <c r="E36" s="266"/>
      <c r="F36" s="280"/>
      <c r="G36" s="280"/>
      <c r="H36" s="332"/>
      <c r="I36" s="115"/>
      <c r="J36" s="98"/>
      <c r="K36" s="98"/>
      <c r="L36" s="98"/>
    </row>
    <row r="37" spans="1:12" s="53" customFormat="1" ht="28">
      <c r="A37" s="93"/>
      <c r="B37" s="284" t="s">
        <v>142</v>
      </c>
      <c r="C37" s="312"/>
      <c r="D37" s="313"/>
      <c r="E37" s="266"/>
      <c r="F37" s="280"/>
      <c r="G37" s="280"/>
      <c r="H37" s="332"/>
      <c r="I37" s="115"/>
      <c r="J37" s="98"/>
      <c r="K37" s="98"/>
      <c r="L37" s="98"/>
    </row>
    <row r="38" spans="1:12" s="53" customFormat="1" ht="14">
      <c r="A38" s="93"/>
      <c r="B38" s="284" t="s">
        <v>143</v>
      </c>
      <c r="C38" s="313"/>
      <c r="D38" s="313"/>
      <c r="E38" s="266"/>
      <c r="F38" s="280"/>
      <c r="G38" s="280"/>
      <c r="H38" s="332"/>
      <c r="I38" s="115"/>
      <c r="J38" s="98"/>
      <c r="K38" s="98"/>
      <c r="L38" s="98"/>
    </row>
    <row r="39" spans="1:12" s="53" customFormat="1" ht="14">
      <c r="A39" s="93"/>
      <c r="B39" s="284" t="s">
        <v>144</v>
      </c>
      <c r="C39" s="312" t="s">
        <v>32</v>
      </c>
      <c r="D39" s="313"/>
      <c r="E39" s="267"/>
      <c r="F39" s="281"/>
      <c r="G39" s="281"/>
      <c r="H39" s="331" t="e">
        <f>ROUND(SUM(G39:G43)/SUM(E39:E43),2)</f>
        <v>#DIV/0!</v>
      </c>
      <c r="I39" s="115"/>
      <c r="J39" s="98"/>
      <c r="K39" s="98"/>
      <c r="L39" s="98"/>
    </row>
    <row r="40" spans="1:12" s="53" customFormat="1" ht="28">
      <c r="A40" s="93"/>
      <c r="B40" s="284" t="s">
        <v>145</v>
      </c>
      <c r="C40" s="312"/>
      <c r="D40" s="313"/>
      <c r="E40" s="267"/>
      <c r="F40" s="281"/>
      <c r="G40" s="281"/>
      <c r="H40" s="332"/>
      <c r="I40" s="115"/>
      <c r="J40" s="98"/>
      <c r="K40" s="98"/>
      <c r="L40" s="98"/>
    </row>
    <row r="41" spans="1:12" s="53" customFormat="1" ht="14">
      <c r="A41" s="93"/>
      <c r="B41" s="284" t="s">
        <v>146</v>
      </c>
      <c r="C41" s="312"/>
      <c r="D41" s="313"/>
      <c r="E41" s="267"/>
      <c r="F41" s="281"/>
      <c r="G41" s="281"/>
      <c r="H41" s="332"/>
      <c r="I41" s="115"/>
      <c r="J41" s="98"/>
      <c r="K41" s="98"/>
      <c r="L41" s="98"/>
    </row>
    <row r="42" spans="1:12" s="53" customFormat="1" ht="28">
      <c r="A42" s="93"/>
      <c r="B42" s="284" t="s">
        <v>147</v>
      </c>
      <c r="C42" s="312"/>
      <c r="D42" s="313"/>
      <c r="E42" s="267"/>
      <c r="F42" s="281"/>
      <c r="G42" s="281"/>
      <c r="H42" s="332"/>
      <c r="I42" s="115"/>
      <c r="J42" s="98"/>
      <c r="K42" s="98"/>
      <c r="L42" s="98"/>
    </row>
    <row r="43" spans="1:12" s="53" customFormat="1" ht="14">
      <c r="A43" s="93"/>
      <c r="B43" s="284" t="s">
        <v>148</v>
      </c>
      <c r="C43" s="313"/>
      <c r="D43" s="313"/>
      <c r="E43" s="267"/>
      <c r="F43" s="281"/>
      <c r="G43" s="281"/>
      <c r="H43" s="332"/>
      <c r="I43" s="115"/>
      <c r="J43" s="98"/>
      <c r="K43" s="98"/>
      <c r="L43" s="98"/>
    </row>
    <row r="44" spans="1:12" s="53" customFormat="1" ht="14">
      <c r="A44" s="93"/>
      <c r="B44" s="114"/>
      <c r="C44" s="148"/>
      <c r="D44" s="149" t="s">
        <v>184</v>
      </c>
      <c r="E44" s="232">
        <f>SUM(E29:E43)</f>
        <v>0</v>
      </c>
      <c r="F44" s="233"/>
      <c r="G44" s="239">
        <f>SUM(G29:G43)</f>
        <v>0</v>
      </c>
      <c r="H44" s="268"/>
      <c r="I44" s="115"/>
      <c r="J44" s="98"/>
      <c r="K44" s="98"/>
      <c r="L44" s="98"/>
    </row>
    <row r="45" spans="1:12" s="53" customFormat="1" ht="5.9" customHeight="1">
      <c r="A45" s="93"/>
      <c r="B45" s="114"/>
      <c r="C45" s="108"/>
      <c r="D45" s="115"/>
      <c r="E45" s="125"/>
      <c r="F45" s="124"/>
      <c r="G45" s="126"/>
      <c r="H45" s="100"/>
      <c r="I45" s="115"/>
      <c r="J45" s="98"/>
      <c r="K45" s="98"/>
      <c r="L45" s="98"/>
    </row>
    <row r="46" spans="1:12" s="53" customFormat="1" ht="14">
      <c r="A46" s="103"/>
      <c r="B46" s="104"/>
      <c r="C46" s="127"/>
      <c r="D46" s="127"/>
      <c r="E46" s="127"/>
      <c r="F46" s="127"/>
      <c r="G46" s="127"/>
      <c r="H46" s="128"/>
      <c r="I46" s="129"/>
      <c r="J46" s="106"/>
      <c r="K46" s="98"/>
      <c r="L46" s="98"/>
    </row>
    <row r="47" spans="1:12" s="53" customFormat="1" ht="5.9" customHeight="1">
      <c r="A47" s="93"/>
      <c r="B47" s="130"/>
      <c r="C47" s="108"/>
      <c r="D47" s="108"/>
      <c r="E47" s="108"/>
      <c r="F47" s="108"/>
      <c r="G47" s="108"/>
      <c r="H47" s="100"/>
      <c r="I47" s="115"/>
      <c r="J47" s="106"/>
      <c r="K47" s="98"/>
      <c r="L47" s="98"/>
    </row>
    <row r="48" spans="1:12" s="53" customFormat="1" ht="14">
      <c r="A48" s="93"/>
      <c r="B48" s="114" t="s">
        <v>53</v>
      </c>
      <c r="C48" s="108"/>
      <c r="D48" s="108"/>
      <c r="E48" s="108"/>
      <c r="F48" s="108"/>
      <c r="G48" s="108"/>
      <c r="H48" s="100"/>
      <c r="I48" s="115"/>
      <c r="J48" s="106"/>
      <c r="K48" s="98"/>
      <c r="L48" s="98"/>
    </row>
    <row r="49" spans="1:12" s="53" customFormat="1" ht="14">
      <c r="A49" s="93"/>
      <c r="B49" s="316" t="s">
        <v>54</v>
      </c>
      <c r="C49" s="317"/>
      <c r="D49" s="317"/>
      <c r="E49" s="317"/>
      <c r="F49" s="236" t="e">
        <f>G44/E44</f>
        <v>#DIV/0!</v>
      </c>
      <c r="G49" s="140" t="s">
        <v>55</v>
      </c>
      <c r="H49" s="141"/>
      <c r="I49" s="115"/>
      <c r="J49" s="106"/>
      <c r="K49" s="98"/>
      <c r="L49" s="98"/>
    </row>
    <row r="50" spans="1:12" s="53" customFormat="1" ht="5.9" customHeight="1">
      <c r="A50" s="93"/>
      <c r="B50" s="130"/>
      <c r="C50" s="115"/>
      <c r="D50" s="115"/>
      <c r="E50" s="115"/>
      <c r="F50" s="131"/>
      <c r="G50" s="108"/>
      <c r="H50" s="115"/>
      <c r="I50" s="115"/>
      <c r="J50" s="106"/>
      <c r="K50" s="98"/>
      <c r="L50" s="98"/>
    </row>
    <row r="51" spans="1:12" s="53" customFormat="1" ht="14">
      <c r="A51" s="103"/>
      <c r="B51" s="132"/>
      <c r="C51" s="127"/>
      <c r="D51" s="127"/>
      <c r="E51" s="128"/>
      <c r="F51" s="127"/>
      <c r="G51" s="127"/>
      <c r="H51" s="128"/>
      <c r="I51" s="129"/>
      <c r="J51" s="106"/>
      <c r="K51" s="98"/>
      <c r="L51" s="98"/>
    </row>
    <row r="52" spans="1:12" s="53" customFormat="1" ht="5.9" customHeight="1">
      <c r="A52" s="93"/>
      <c r="B52" s="114"/>
      <c r="C52" s="108"/>
      <c r="D52" s="108"/>
      <c r="E52" s="100"/>
      <c r="F52" s="108"/>
      <c r="G52" s="108"/>
      <c r="H52" s="100"/>
      <c r="I52" s="115"/>
      <c r="J52" s="106"/>
      <c r="K52" s="98"/>
      <c r="L52" s="98"/>
    </row>
    <row r="53" spans="1:12" s="53" customFormat="1" ht="14">
      <c r="A53" s="93"/>
      <c r="B53" s="114" t="s">
        <v>56</v>
      </c>
      <c r="C53" s="108"/>
      <c r="D53" s="108"/>
      <c r="E53" s="108"/>
      <c r="F53" s="115"/>
      <c r="G53" s="115"/>
      <c r="H53" s="121"/>
      <c r="I53" s="115"/>
      <c r="J53" s="106"/>
      <c r="K53" s="98"/>
      <c r="L53" s="98"/>
    </row>
    <row r="54" spans="1:12" s="53" customFormat="1" ht="14">
      <c r="A54" s="93"/>
      <c r="B54" s="116"/>
      <c r="C54" s="310" t="s">
        <v>57</v>
      </c>
      <c r="D54" s="311"/>
      <c r="E54" s="311"/>
      <c r="F54" s="234">
        <f>G44</f>
        <v>0</v>
      </c>
      <c r="G54" s="115"/>
      <c r="H54" s="100"/>
      <c r="I54" s="115"/>
      <c r="J54" s="106"/>
      <c r="K54" s="98"/>
      <c r="L54" s="98"/>
    </row>
    <row r="55" spans="1:12" s="53" customFormat="1" ht="15.75" customHeight="1">
      <c r="A55" s="93"/>
      <c r="B55" s="116"/>
      <c r="C55" s="310" t="s">
        <v>188</v>
      </c>
      <c r="D55" s="311"/>
      <c r="E55" s="311"/>
      <c r="F55" s="234">
        <f>Tabblad_1_Gebiedsaanvraag2027!F38</f>
        <v>0</v>
      </c>
      <c r="G55" s="115"/>
      <c r="H55" s="100"/>
      <c r="I55" s="115"/>
      <c r="J55" s="106"/>
      <c r="K55" s="98"/>
      <c r="L55" s="98"/>
    </row>
    <row r="56" spans="1:12" s="53" customFormat="1" ht="14">
      <c r="A56" s="93"/>
      <c r="B56" s="114"/>
      <c r="C56" s="108"/>
      <c r="D56" s="108"/>
      <c r="E56" s="123" t="s">
        <v>58</v>
      </c>
      <c r="F56" s="236">
        <f>F54-F55</f>
        <v>0</v>
      </c>
      <c r="G56" s="115"/>
      <c r="H56" s="100"/>
      <c r="I56" s="115"/>
      <c r="J56" s="106"/>
      <c r="K56" s="98"/>
      <c r="L56" s="98"/>
    </row>
    <row r="57" spans="1:12" s="53" customFormat="1" ht="14">
      <c r="A57" s="93"/>
      <c r="B57" s="130"/>
      <c r="C57" s="108"/>
      <c r="D57" s="108"/>
      <c r="E57" s="108"/>
      <c r="F57" s="108"/>
      <c r="G57" s="108"/>
      <c r="H57" s="100"/>
      <c r="I57" s="115"/>
      <c r="J57" s="106"/>
      <c r="K57" s="98"/>
      <c r="L57" s="98"/>
    </row>
    <row r="58" spans="1:12" s="52" customFormat="1" ht="14">
      <c r="A58" s="103"/>
      <c r="B58" s="134"/>
      <c r="C58" s="135"/>
      <c r="D58" s="135"/>
      <c r="E58" s="135"/>
      <c r="F58" s="135"/>
      <c r="G58" s="135"/>
      <c r="H58" s="136"/>
      <c r="I58" s="135"/>
      <c r="J58" s="135"/>
      <c r="K58" s="122"/>
      <c r="L58" s="122"/>
    </row>
    <row r="59" spans="1:12" s="53" customFormat="1" ht="5.9" customHeight="1">
      <c r="A59" s="93"/>
      <c r="B59" s="130"/>
      <c r="C59" s="108"/>
      <c r="D59" s="108"/>
      <c r="E59" s="108"/>
      <c r="F59" s="108"/>
      <c r="G59" s="108"/>
      <c r="H59" s="100"/>
      <c r="I59" s="115"/>
      <c r="J59" s="106"/>
      <c r="K59" s="98"/>
      <c r="L59" s="98"/>
    </row>
    <row r="60" spans="1:12" s="53" customFormat="1" ht="14">
      <c r="A60" s="93"/>
      <c r="B60" s="306" t="s">
        <v>187</v>
      </c>
      <c r="C60" s="307"/>
      <c r="D60" s="307"/>
      <c r="E60" s="307"/>
      <c r="F60" s="307"/>
      <c r="G60" s="115"/>
      <c r="H60" s="115"/>
      <c r="I60" s="115"/>
      <c r="J60" s="106"/>
      <c r="K60" s="98"/>
      <c r="L60" s="98"/>
    </row>
    <row r="61" spans="1:12" s="53" customFormat="1" ht="14">
      <c r="A61" s="93"/>
      <c r="B61" s="130"/>
      <c r="C61" s="116"/>
      <c r="D61" s="240" t="e">
        <f>F56/E44</f>
        <v>#DIV/0!</v>
      </c>
      <c r="E61" s="150" t="s">
        <v>61</v>
      </c>
      <c r="F61" s="137" t="s">
        <v>59</v>
      </c>
      <c r="G61" s="138"/>
      <c r="H61" s="115"/>
      <c r="I61" s="115"/>
      <c r="J61" s="106"/>
      <c r="K61" s="98"/>
      <c r="L61" s="98"/>
    </row>
    <row r="62" spans="1:12" s="53" customFormat="1" ht="14">
      <c r="A62" s="93"/>
      <c r="B62" s="130"/>
      <c r="C62" s="116"/>
      <c r="D62" s="240">
        <v>0.01</v>
      </c>
      <c r="E62" s="150" t="s">
        <v>61</v>
      </c>
      <c r="F62" s="111" t="s">
        <v>60</v>
      </c>
      <c r="G62" s="111"/>
      <c r="H62" s="115"/>
      <c r="I62" s="115"/>
      <c r="J62" s="106"/>
      <c r="K62" s="98"/>
      <c r="L62" s="98"/>
    </row>
    <row r="63" spans="1:12" s="53" customFormat="1" ht="14">
      <c r="A63" s="93"/>
      <c r="B63" s="130"/>
      <c r="C63" s="116"/>
      <c r="D63" s="242" t="e">
        <f>IF(ABS(D61)&lt;=D62,"correct","niet correct")</f>
        <v>#DIV/0!</v>
      </c>
      <c r="E63" s="151" t="s">
        <v>61</v>
      </c>
      <c r="F63" s="304" t="s">
        <v>62</v>
      </c>
      <c r="G63" s="305"/>
      <c r="H63" s="115"/>
      <c r="I63" s="115"/>
      <c r="J63" s="106"/>
      <c r="K63" s="98"/>
      <c r="L63" s="98"/>
    </row>
    <row r="64" spans="1:12" s="53" customFormat="1" ht="5.9" customHeight="1">
      <c r="A64" s="93"/>
      <c r="B64" s="115"/>
      <c r="C64" s="115"/>
      <c r="D64" s="115"/>
      <c r="E64" s="115"/>
      <c r="F64" s="115"/>
      <c r="G64" s="115"/>
      <c r="H64" s="115"/>
      <c r="I64" s="115"/>
      <c r="J64" s="106"/>
      <c r="K64" s="98"/>
      <c r="L64" s="98"/>
    </row>
    <row r="65" spans="1:12" s="53" customFormat="1" ht="5.9" customHeight="1">
      <c r="A65" s="88"/>
      <c r="B65" s="57"/>
      <c r="C65" s="57"/>
      <c r="D65" s="57"/>
      <c r="E65" s="57"/>
      <c r="F65" s="208"/>
      <c r="G65" s="208"/>
      <c r="H65" s="72"/>
      <c r="I65" s="72"/>
      <c r="J65" s="56"/>
    </row>
    <row r="66" spans="1:12" s="118" customFormat="1" ht="14">
      <c r="A66" s="184" t="s">
        <v>206</v>
      </c>
      <c r="B66" s="65"/>
      <c r="C66" s="65"/>
      <c r="D66" s="57"/>
      <c r="E66" s="57"/>
      <c r="F66" s="208"/>
      <c r="G66" s="208"/>
      <c r="H66" s="88"/>
      <c r="I66" s="88"/>
      <c r="J66" s="90"/>
    </row>
    <row r="67" spans="1:12" s="118" customFormat="1" ht="14">
      <c r="A67" s="175" t="s">
        <v>23</v>
      </c>
      <c r="B67" s="176"/>
      <c r="C67" s="176"/>
      <c r="D67" s="176"/>
      <c r="E67" s="176"/>
      <c r="F67" s="176"/>
      <c r="G67" s="176"/>
      <c r="H67" s="177"/>
      <c r="I67" s="88"/>
      <c r="J67" s="90"/>
    </row>
    <row r="68" spans="1:12" s="118" customFormat="1" ht="14">
      <c r="A68" s="168" t="s">
        <v>24</v>
      </c>
      <c r="B68" s="91"/>
      <c r="C68" s="91"/>
      <c r="D68" s="91"/>
      <c r="E68" s="91"/>
      <c r="F68" s="91"/>
      <c r="G68" s="91"/>
      <c r="H68" s="169"/>
      <c r="I68" s="88"/>
      <c r="J68" s="90"/>
    </row>
    <row r="69" spans="1:12" s="118" customFormat="1" ht="14">
      <c r="A69" s="178" t="s">
        <v>25</v>
      </c>
      <c r="B69" s="179"/>
      <c r="C69" s="179"/>
      <c r="D69" s="179"/>
      <c r="E69" s="179"/>
      <c r="F69" s="179"/>
      <c r="G69" s="179"/>
      <c r="H69" s="180"/>
      <c r="I69" s="88"/>
      <c r="J69" s="90"/>
    </row>
    <row r="70" spans="1:12" s="118" customFormat="1" ht="14">
      <c r="A70" s="172" t="s">
        <v>27</v>
      </c>
      <c r="B70" s="173"/>
      <c r="C70" s="173"/>
      <c r="D70" s="173"/>
      <c r="E70" s="173"/>
      <c r="F70" s="173"/>
      <c r="G70" s="173"/>
      <c r="H70" s="174"/>
      <c r="I70" s="88"/>
      <c r="J70" s="90"/>
    </row>
    <row r="71" spans="1:12" s="44" customFormat="1" ht="5.9" customHeight="1">
      <c r="A71" s="185"/>
      <c r="B71" s="185"/>
      <c r="C71" s="185"/>
      <c r="D71" s="185"/>
      <c r="E71" s="185"/>
      <c r="F71" s="185"/>
      <c r="G71" s="185"/>
      <c r="H71" s="185"/>
      <c r="I71" s="185"/>
      <c r="J71" s="7"/>
    </row>
    <row r="72" spans="1:12" s="53" customFormat="1" ht="14">
      <c r="A72" s="118"/>
      <c r="B72" s="98"/>
      <c r="C72" s="98"/>
      <c r="D72" s="98"/>
      <c r="E72" s="98"/>
      <c r="F72" s="98"/>
      <c r="G72" s="98"/>
      <c r="H72" s="98"/>
      <c r="I72" s="106"/>
      <c r="J72" s="98"/>
      <c r="K72" s="98"/>
      <c r="L72" s="98"/>
    </row>
    <row r="73" spans="1:12" s="53" customFormat="1" ht="14">
      <c r="A73" s="118"/>
      <c r="B73" s="106"/>
      <c r="C73" s="106"/>
      <c r="D73" s="106"/>
      <c r="E73" s="106"/>
      <c r="F73" s="106"/>
      <c r="G73" s="106"/>
      <c r="H73" s="106"/>
      <c r="I73" s="106"/>
      <c r="J73" s="106"/>
      <c r="K73" s="98"/>
      <c r="L73" s="98"/>
    </row>
    <row r="74" spans="1:12" s="53" customFormat="1" ht="14">
      <c r="A74" s="118"/>
      <c r="B74" s="106"/>
      <c r="C74" s="106"/>
      <c r="D74" s="106"/>
      <c r="E74" s="106"/>
      <c r="F74" s="106"/>
      <c r="G74" s="106"/>
      <c r="H74" s="106"/>
      <c r="I74" s="106"/>
      <c r="J74" s="106"/>
      <c r="K74" s="98"/>
      <c r="L74" s="98"/>
    </row>
    <row r="75" spans="1:12" s="53" customFormat="1" ht="14">
      <c r="A75" s="118"/>
      <c r="B75" s="98"/>
      <c r="C75" s="98"/>
      <c r="D75" s="98"/>
      <c r="E75" s="98"/>
      <c r="F75" s="98"/>
      <c r="G75" s="98"/>
      <c r="H75" s="98"/>
      <c r="I75" s="106"/>
      <c r="J75" s="98"/>
      <c r="K75" s="98"/>
      <c r="L75" s="98"/>
    </row>
  </sheetData>
  <sheetProtection password="EFF9" sheet="1" objects="1" scenarios="1"/>
  <mergeCells count="16">
    <mergeCell ref="C29:D33"/>
    <mergeCell ref="H29:H33"/>
    <mergeCell ref="B1:E1"/>
    <mergeCell ref="B3:E3"/>
    <mergeCell ref="D17:G20"/>
    <mergeCell ref="D23:G23"/>
    <mergeCell ref="B27:H27"/>
    <mergeCell ref="C55:E55"/>
    <mergeCell ref="B60:F60"/>
    <mergeCell ref="F63:G63"/>
    <mergeCell ref="C34:D38"/>
    <mergeCell ref="H34:H38"/>
    <mergeCell ref="C39:D43"/>
    <mergeCell ref="H39:H43"/>
    <mergeCell ref="B49:E49"/>
    <mergeCell ref="C54:E54"/>
  </mergeCells>
  <conditionalFormatting sqref="D63">
    <cfRule type="cellIs" dxfId="1" priority="1" operator="equal">
      <formula>"correct"</formula>
    </cfRule>
    <cfRule type="cellIs" dxfId="0" priority="2" operator="equal">
      <formula>"niet correct"</formula>
    </cfRule>
  </conditionalFormatting>
  <pageMargins left="0.25" right="0.25" top="0.75" bottom="0.75" header="0.3" footer="0.3"/>
  <pageSetup paperSize="9" scale="48" fitToWidth="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7FE3-6996-470E-9249-80EFF5FF9BF4}">
  <sheetPr>
    <pageSetUpPr fitToPage="1"/>
  </sheetPr>
  <dimension ref="A1:D59"/>
  <sheetViews>
    <sheetView showGridLines="0" view="pageLayout" zoomScaleNormal="100" workbookViewId="0">
      <selection activeCell="F14" sqref="F14"/>
    </sheetView>
  </sheetViews>
  <sheetFormatPr defaultRowHeight="15.5"/>
  <cols>
    <col min="1" max="1" width="7.1796875" style="1" customWidth="1"/>
    <col min="2" max="2" width="26" style="1" customWidth="1"/>
    <col min="3" max="3" width="15.1796875" style="1" customWidth="1"/>
    <col min="4" max="4" width="84.7265625" style="1" customWidth="1"/>
  </cols>
  <sheetData>
    <row r="1" spans="1:4" ht="37.4" customHeight="1">
      <c r="A1" s="338" t="s">
        <v>150</v>
      </c>
      <c r="B1" s="339"/>
      <c r="C1" s="339"/>
      <c r="D1" s="339"/>
    </row>
    <row r="2" spans="1:4" ht="6" customHeight="1"/>
    <row r="3" spans="1:4" ht="18" customHeight="1">
      <c r="A3" s="295" t="s">
        <v>151</v>
      </c>
      <c r="B3" s="295"/>
      <c r="C3" s="295"/>
      <c r="D3" s="295"/>
    </row>
    <row r="4" spans="1:4" ht="6" customHeight="1">
      <c r="A4" s="9"/>
      <c r="B4" s="9"/>
      <c r="C4" s="9"/>
      <c r="D4" s="9"/>
    </row>
    <row r="5" spans="1:4" ht="12.75" customHeight="1">
      <c r="A5" s="32" t="s">
        <v>161</v>
      </c>
      <c r="B5" s="158" t="s">
        <v>106</v>
      </c>
      <c r="C5" s="33" t="s">
        <v>171</v>
      </c>
      <c r="D5" s="37" t="s">
        <v>152</v>
      </c>
    </row>
    <row r="6" spans="1:4" ht="12.75" customHeight="1">
      <c r="A6" s="34"/>
      <c r="B6" s="157"/>
      <c r="C6" s="10" t="s">
        <v>172</v>
      </c>
      <c r="D6" s="38" t="s">
        <v>153</v>
      </c>
    </row>
    <row r="7" spans="1:4" ht="12.75" customHeight="1">
      <c r="A7" s="34"/>
      <c r="B7" s="157"/>
      <c r="C7" s="10" t="s">
        <v>173</v>
      </c>
      <c r="D7" s="38" t="s">
        <v>154</v>
      </c>
    </row>
    <row r="8" spans="1:4" ht="12.75" customHeight="1">
      <c r="A8" s="32" t="s">
        <v>162</v>
      </c>
      <c r="B8" s="158" t="s">
        <v>112</v>
      </c>
      <c r="C8" s="10" t="s">
        <v>174</v>
      </c>
      <c r="D8" s="38" t="s">
        <v>155</v>
      </c>
    </row>
    <row r="9" spans="1:4" ht="12.75" customHeight="1">
      <c r="A9" s="34"/>
      <c r="B9" s="157"/>
      <c r="C9" s="10" t="s">
        <v>175</v>
      </c>
      <c r="D9" s="38" t="s">
        <v>156</v>
      </c>
    </row>
    <row r="10" spans="1:4" ht="12.75" customHeight="1">
      <c r="A10" s="34"/>
      <c r="B10" s="157"/>
      <c r="C10" s="10" t="s">
        <v>176</v>
      </c>
      <c r="D10" s="38" t="s">
        <v>157</v>
      </c>
    </row>
    <row r="11" spans="1:4" ht="12.75" customHeight="1">
      <c r="A11" s="29" t="s">
        <v>163</v>
      </c>
      <c r="B11" s="159" t="s">
        <v>116</v>
      </c>
      <c r="C11" s="10" t="s">
        <v>177</v>
      </c>
      <c r="D11" s="38" t="s">
        <v>181</v>
      </c>
    </row>
    <row r="12" spans="1:4" ht="12.75" customHeight="1">
      <c r="A12" s="30"/>
      <c r="B12" s="160"/>
      <c r="C12" s="10" t="s">
        <v>178</v>
      </c>
      <c r="D12" s="38" t="s">
        <v>158</v>
      </c>
    </row>
    <row r="13" spans="1:4" ht="12.75" customHeight="1">
      <c r="A13" s="30"/>
      <c r="B13" s="160"/>
      <c r="C13" s="10" t="s">
        <v>179</v>
      </c>
      <c r="D13" s="38" t="s">
        <v>182</v>
      </c>
    </row>
    <row r="14" spans="1:4" ht="12.75" customHeight="1">
      <c r="A14" s="31"/>
      <c r="B14" s="160"/>
      <c r="C14" s="10" t="s">
        <v>170</v>
      </c>
      <c r="D14" s="38" t="s">
        <v>180</v>
      </c>
    </row>
    <row r="15" spans="1:4" ht="12.75" customHeight="1">
      <c r="A15" s="35" t="s">
        <v>164</v>
      </c>
      <c r="B15" s="161" t="s">
        <v>165</v>
      </c>
      <c r="C15" s="10" t="s">
        <v>169</v>
      </c>
      <c r="D15" s="38" t="s">
        <v>159</v>
      </c>
    </row>
    <row r="16" spans="1:4" ht="12.75" customHeight="1">
      <c r="A16" s="35" t="s">
        <v>166</v>
      </c>
      <c r="B16" s="162" t="s">
        <v>167</v>
      </c>
      <c r="C16" s="36" t="s">
        <v>205</v>
      </c>
      <c r="D16" s="39" t="s">
        <v>160</v>
      </c>
    </row>
    <row r="17" spans="1:4" ht="4.5" customHeight="1">
      <c r="A17" s="11"/>
      <c r="B17" s="11"/>
      <c r="C17" s="11"/>
      <c r="D17" s="11"/>
    </row>
    <row r="18" spans="1:4" ht="13">
      <c r="A18" s="12" t="s">
        <v>101</v>
      </c>
      <c r="B18" s="11"/>
      <c r="C18" s="11"/>
      <c r="D18" s="11"/>
    </row>
    <row r="19" spans="1:4" ht="12.5">
      <c r="A19" s="13" t="s">
        <v>102</v>
      </c>
      <c r="B19" s="11"/>
      <c r="C19" s="11"/>
      <c r="D19" s="11"/>
    </row>
    <row r="20" spans="1:4" ht="6.75" customHeight="1">
      <c r="A20" s="13"/>
      <c r="B20" s="11"/>
      <c r="C20" s="11"/>
      <c r="D20" s="11"/>
    </row>
    <row r="21" spans="1:4" ht="12.5">
      <c r="A21" s="333" t="s">
        <v>103</v>
      </c>
      <c r="B21" s="333"/>
      <c r="C21" s="333"/>
      <c r="D21" s="333"/>
    </row>
    <row r="22" spans="1:4" ht="13">
      <c r="A22" s="334" t="s">
        <v>1</v>
      </c>
      <c r="B22" s="335"/>
      <c r="C22" s="336" t="s">
        <v>104</v>
      </c>
      <c r="D22" s="337"/>
    </row>
    <row r="23" spans="1:4" ht="12.75" customHeight="1">
      <c r="A23" s="20" t="s">
        <v>105</v>
      </c>
      <c r="B23" s="163" t="s">
        <v>106</v>
      </c>
      <c r="C23" s="23" t="s">
        <v>107</v>
      </c>
      <c r="D23" s="16" t="s">
        <v>108</v>
      </c>
    </row>
    <row r="24" spans="1:4" ht="12.75" customHeight="1">
      <c r="A24" s="19"/>
      <c r="B24" s="164"/>
      <c r="C24" s="22" t="s">
        <v>109</v>
      </c>
      <c r="D24" s="16" t="s">
        <v>110</v>
      </c>
    </row>
    <row r="25" spans="1:4" ht="12.75" customHeight="1">
      <c r="A25" s="21" t="s">
        <v>111</v>
      </c>
      <c r="B25" s="165" t="s">
        <v>112</v>
      </c>
      <c r="C25" s="23" t="s">
        <v>113</v>
      </c>
      <c r="D25" s="16" t="s">
        <v>69</v>
      </c>
    </row>
    <row r="26" spans="1:4" ht="12.75" customHeight="1">
      <c r="A26" s="17"/>
      <c r="B26" s="166"/>
      <c r="C26" s="22" t="s">
        <v>114</v>
      </c>
      <c r="D26" s="16" t="s">
        <v>70</v>
      </c>
    </row>
    <row r="27" spans="1:4" ht="12.75" customHeight="1">
      <c r="A27" s="14" t="s">
        <v>115</v>
      </c>
      <c r="B27" s="167" t="s">
        <v>116</v>
      </c>
      <c r="C27" s="24" t="s">
        <v>107</v>
      </c>
      <c r="D27" s="16" t="s">
        <v>108</v>
      </c>
    </row>
    <row r="28" spans="1:4" ht="12.75" customHeight="1">
      <c r="A28" s="17"/>
      <c r="B28" s="166"/>
      <c r="C28" s="25" t="s">
        <v>117</v>
      </c>
      <c r="D28" s="16" t="s">
        <v>81</v>
      </c>
    </row>
    <row r="29" spans="1:4" ht="12.75" customHeight="1">
      <c r="A29" s="14" t="s">
        <v>118</v>
      </c>
      <c r="B29" s="167" t="s">
        <v>119</v>
      </c>
      <c r="C29" s="23" t="s">
        <v>120</v>
      </c>
      <c r="D29" s="16" t="s">
        <v>121</v>
      </c>
    </row>
    <row r="30" spans="1:4" ht="12.75" customHeight="1">
      <c r="A30" s="18"/>
      <c r="B30" s="167"/>
      <c r="C30" s="26" t="s">
        <v>122</v>
      </c>
      <c r="D30" s="16" t="s">
        <v>87</v>
      </c>
    </row>
    <row r="31" spans="1:4" ht="12.75" customHeight="1">
      <c r="A31" s="18"/>
      <c r="B31" s="167"/>
      <c r="C31" s="27" t="s">
        <v>123</v>
      </c>
      <c r="D31" s="16" t="s">
        <v>88</v>
      </c>
    </row>
    <row r="32" spans="1:4" ht="12.75" customHeight="1">
      <c r="A32" s="18"/>
      <c r="B32" s="167"/>
      <c r="C32" s="26" t="s">
        <v>124</v>
      </c>
      <c r="D32" s="16" t="s">
        <v>89</v>
      </c>
    </row>
    <row r="33" spans="1:4" ht="12.75" customHeight="1">
      <c r="A33" s="17"/>
      <c r="B33" s="167"/>
      <c r="C33" s="22" t="s">
        <v>125</v>
      </c>
      <c r="D33" s="16" t="s">
        <v>90</v>
      </c>
    </row>
    <row r="34" spans="1:4" ht="12.75" customHeight="1">
      <c r="A34" s="14" t="s">
        <v>126</v>
      </c>
      <c r="B34" s="165" t="s">
        <v>127</v>
      </c>
      <c r="C34" s="24" t="s">
        <v>128</v>
      </c>
      <c r="D34" s="16" t="s">
        <v>129</v>
      </c>
    </row>
    <row r="35" spans="1:4" ht="12.75" customHeight="1">
      <c r="A35" s="18"/>
      <c r="B35" s="167"/>
      <c r="C35" s="26" t="s">
        <v>130</v>
      </c>
      <c r="D35" s="16" t="s">
        <v>131</v>
      </c>
    </row>
    <row r="36" spans="1:4" ht="12.75" customHeight="1">
      <c r="A36" s="18"/>
      <c r="B36" s="167"/>
      <c r="C36" s="26" t="s">
        <v>168</v>
      </c>
      <c r="D36" s="16" t="s">
        <v>132</v>
      </c>
    </row>
    <row r="37" spans="1:4" ht="12.75" customHeight="1">
      <c r="A37" s="18"/>
      <c r="B37" s="167"/>
      <c r="C37" s="22" t="s">
        <v>133</v>
      </c>
      <c r="D37" s="16" t="s">
        <v>134</v>
      </c>
    </row>
    <row r="38" spans="1:4" ht="12.75" customHeight="1">
      <c r="A38" s="28"/>
      <c r="B38" s="166"/>
      <c r="C38" s="15" t="s">
        <v>135</v>
      </c>
      <c r="D38" s="16" t="s">
        <v>136</v>
      </c>
    </row>
    <row r="39" spans="1:4">
      <c r="A39" s="7"/>
      <c r="B39" s="7"/>
      <c r="C39" s="7"/>
      <c r="D39" s="7"/>
    </row>
    <row r="40" spans="1:4">
      <c r="A40" s="7"/>
      <c r="B40" s="7"/>
      <c r="C40" s="7"/>
      <c r="D40" s="7"/>
    </row>
    <row r="41" spans="1:4">
      <c r="A41" s="7"/>
      <c r="B41" s="7"/>
      <c r="C41" s="7"/>
      <c r="D41" s="7"/>
    </row>
    <row r="42" spans="1:4">
      <c r="A42" s="7"/>
      <c r="B42" s="7"/>
      <c r="C42" s="7"/>
      <c r="D42" s="7"/>
    </row>
    <row r="43" spans="1:4">
      <c r="A43" s="7"/>
      <c r="B43" s="7"/>
      <c r="C43" s="7"/>
      <c r="D43" s="7"/>
    </row>
    <row r="44" spans="1:4">
      <c r="A44" s="7"/>
      <c r="B44" s="7"/>
      <c r="C44" s="7"/>
      <c r="D44" s="7"/>
    </row>
    <row r="45" spans="1:4">
      <c r="A45" s="7"/>
      <c r="B45" s="7"/>
      <c r="C45" s="7"/>
      <c r="D45" s="7"/>
    </row>
    <row r="46" spans="1:4">
      <c r="A46" s="7"/>
      <c r="B46" s="7"/>
      <c r="C46" s="7"/>
      <c r="D46" s="7"/>
    </row>
    <row r="47" spans="1:4">
      <c r="A47" s="7"/>
      <c r="B47" s="7"/>
      <c r="C47" s="7"/>
      <c r="D47" s="7"/>
    </row>
    <row r="48" spans="1:4">
      <c r="A48" s="7"/>
      <c r="B48" s="7"/>
      <c r="C48" s="7"/>
      <c r="D48" s="7"/>
    </row>
    <row r="49" spans="1:4">
      <c r="A49" s="7"/>
      <c r="B49" s="7"/>
      <c r="C49" s="7"/>
      <c r="D49" s="7"/>
    </row>
    <row r="50" spans="1:4">
      <c r="A50" s="7"/>
      <c r="B50" s="7"/>
      <c r="C50" s="7"/>
      <c r="D50" s="7"/>
    </row>
    <row r="51" spans="1:4">
      <c r="A51" s="7"/>
      <c r="B51" s="7"/>
      <c r="C51" s="7"/>
      <c r="D51" s="7"/>
    </row>
    <row r="52" spans="1:4">
      <c r="A52" s="7"/>
      <c r="B52" s="7"/>
      <c r="C52" s="7"/>
      <c r="D52" s="7"/>
    </row>
    <row r="53" spans="1:4">
      <c r="A53" s="7"/>
      <c r="B53" s="7"/>
      <c r="C53" s="7"/>
      <c r="D53" s="7"/>
    </row>
    <row r="54" spans="1:4">
      <c r="A54" s="7"/>
      <c r="B54" s="7"/>
      <c r="C54" s="7"/>
      <c r="D54" s="7"/>
    </row>
    <row r="55" spans="1:4">
      <c r="A55" s="7"/>
      <c r="B55" s="7"/>
      <c r="C55" s="7"/>
      <c r="D55" s="7"/>
    </row>
    <row r="56" spans="1:4">
      <c r="A56" s="7"/>
      <c r="B56" s="7"/>
      <c r="C56" s="7"/>
      <c r="D56" s="7"/>
    </row>
    <row r="57" spans="1:4">
      <c r="A57" s="7"/>
      <c r="B57" s="7"/>
      <c r="C57" s="7"/>
      <c r="D57" s="7"/>
    </row>
    <row r="58" spans="1:4">
      <c r="A58" s="7"/>
      <c r="B58" s="7"/>
      <c r="C58" s="7"/>
      <c r="D58" s="7"/>
    </row>
    <row r="59" spans="1:4">
      <c r="A59" s="7"/>
      <c r="B59" s="7"/>
      <c r="C59" s="7"/>
      <c r="D59" s="7"/>
    </row>
  </sheetData>
  <sheetProtection password="EFF9" sheet="1" objects="1" scenarios="1"/>
  <mergeCells count="5">
    <mergeCell ref="A21:D21"/>
    <mergeCell ref="A22:B22"/>
    <mergeCell ref="C22:D22"/>
    <mergeCell ref="A3:D3"/>
    <mergeCell ref="A1:D1"/>
  </mergeCells>
  <pageMargins left="0.7" right="0.7" top="0.75" bottom="0.75" header="0.3" footer="0.3"/>
  <pageSetup paperSize="9" fitToWidth="0" orientation="landscape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f40333-e9b5-42f2-a96d-ff9c3d83b85e" xsi:nil="true"/>
    <lcf76f155ced4ddcb4097134ff3c332f xmlns="7d313b21-e8ee-4633-ae77-6052feeb93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AA95E8E8A2E48A71297AFA83C5EE8" ma:contentTypeVersion="12" ma:contentTypeDescription="Een nieuw document maken." ma:contentTypeScope="" ma:versionID="72a0d1a934eb4959b1f7dfa770de4d85">
  <xsd:schema xmlns:xsd="http://www.w3.org/2001/XMLSchema" xmlns:xs="http://www.w3.org/2001/XMLSchema" xmlns:p="http://schemas.microsoft.com/office/2006/metadata/properties" xmlns:ns2="7d313b21-e8ee-4633-ae77-6052feeb9324" xmlns:ns3="d9f40333-e9b5-42f2-a96d-ff9c3d83b85e" targetNamespace="http://schemas.microsoft.com/office/2006/metadata/properties" ma:root="true" ma:fieldsID="c3c13c7e6e7d6f110343a7103ac391b0" ns2:_="" ns3:_="">
    <xsd:import namespace="7d313b21-e8ee-4633-ae77-6052feeb9324"/>
    <xsd:import namespace="d9f40333-e9b5-42f2-a96d-ff9c3d83b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13b21-e8ee-4633-ae77-6052feeb93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d5b7d9b-e180-4195-91f8-883dac7ab7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40333-e9b5-42f2-a96d-ff9c3d83b8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5819d1-bb64-4410-993f-9e4ebf2e2294}" ma:internalName="TaxCatchAll" ma:showField="CatchAllData" ma:web="d9f40333-e9b5-42f2-a96d-ff9c3d83b8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02AA4B-5C65-4575-B920-784B4300517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b3fe2645-af12-4394-9f08-6eef010efa5b"/>
  </ds:schemaRefs>
</ds:datastoreItem>
</file>

<file path=customXml/itemProps2.xml><?xml version="1.0" encoding="utf-8"?>
<ds:datastoreItem xmlns:ds="http://schemas.openxmlformats.org/officeDocument/2006/customXml" ds:itemID="{D690CFEB-05A3-4BE9-B2F3-A93A7ACD53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FD596-F47C-4006-914B-C4254EAE3D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Tabblad_1_Gebiedsaanvraag2027</vt:lpstr>
      <vt:lpstr>Tabblad_2_OpenGrasland</vt:lpstr>
      <vt:lpstr>Tabblad_3_OpenAkkerland</vt:lpstr>
      <vt:lpstr>Tabblad_4_Dooradering</vt:lpstr>
      <vt:lpstr>Tabblad_5_Waterbeheergebieden</vt:lpstr>
      <vt:lpstr>Tabblad_6_Klimaatbeheergebieden</vt:lpstr>
      <vt:lpstr>Tabblad_7_Toelichting</vt:lpstr>
    </vt:vector>
  </TitlesOfParts>
  <Company>Provincie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Rekenformulier ANLb aanvraag 2027</dc:title>
  <dc:creator>Kreij de, Jolanda</dc:creator>
  <dc:description/>
  <cp:lastModifiedBy>Corstiaensen, Rogier</cp:lastModifiedBy>
  <cp:lastPrinted>2026-10-28T15:15:44Z</cp:lastPrinted>
  <dcterms:created xsi:type="dcterms:W3CDTF">2026-10-20T12:55:23Z</dcterms:created>
  <dcterms:modified xsi:type="dcterms:W3CDTF">2026-10-29T13:19:45Z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0x010100B61AA95E8E8A2E48A71297AFA83C5EE8</vt:lpwstr>
  </property>
  <property fmtid="{D5CDD505-2E9C-101B-9397-08002B2CF9AE}" pid="3" name="_dlc_DocIdItemGuid">
    <vt:lpwstr>787052b3-2010-41e6-8cd3-f9284040b7dd</vt:lpwstr>
  </property>
</Properties>
</file>